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եկ. 2020 տարեկան" sheetId="1" r:id="rId1"/>
    <sheet name="ծախս 2020 տարեկան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<sst xmlns="http://schemas.openxmlformats.org/spreadsheetml/2006/main" count="76" uniqueCount="64">
  <si>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</si>
  <si>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</si>
  <si>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</si>
  <si>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</si>
  <si>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</si>
  <si>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</si>
  <si>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</si>
  <si>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</si>
  <si>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</si>
  <si>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</si>
  <si>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</si>
  <si>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</si>
  <si>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</si>
  <si>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</si>
  <si>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 ÐàÔÆ  Ð²ðÎ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</si>
  <si>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</si>
  <si>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</si>
  <si>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</si>
  <si>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</si>
  <si>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</si>
  <si>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</si>
  <si>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</si>
  <si>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</si>
  <si>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</si>
  <si>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</si>
  <si>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</si>
  <si>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</si>
  <si>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</si>
  <si>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Èàôê²ìàðàôØ</t>
  </si>
  <si>
    <t>Ð³í»Éí³Í  2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</si>
  <si>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</si>
  <si>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</si>
  <si>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</si>
  <si>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</si>
  <si>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</si>
  <si>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</si>
  <si>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</si>
  <si>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</si>
  <si>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</si>
  <si>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</si>
  <si>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</si>
  <si>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</si>
  <si>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</si>
  <si>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</si>
  <si>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</si>
  <si>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</si>
  <si>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</si>
  <si>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</si>
  <si>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</si>
  <si>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>ԿՐԹՈՒԹՅՈՒՆ/մանկապարտեզ/արտադպ.դաստ.մարզ+արվեստ+երաշտական</t>
  </si>
  <si>
    <t xml:space="preserve">Բերդ հ³Ù³ÛÝùÇ 2020Ã. տեղական բյուջեի Í³Ëë»ñÝ  ըստ բյուջետային ծախսերի գործառնական դասակարգման                                                                                           </t>
  </si>
  <si>
    <t xml:space="preserve">äÉ³Ý </t>
  </si>
  <si>
    <t>Ð²Ø²ÚÜøÆ öàÔàòÜºðÆ ԿԱՊԻՏԱԼ ìºð²Üàðà¶àôØ</t>
  </si>
  <si>
    <t>նվիրատվություն/ֆօնդ/</t>
  </si>
  <si>
    <t>Վարձատրվող հասարակական աշխ.</t>
  </si>
  <si>
    <t>ՊԵՏ ԲՅՈՒՋԵԻՑ ՆՊԱՏԱԿԱՅԻՆ ՀԱՏԿԱՑ.ՍՈՒԲՎԵՆՑԻԱ</t>
  </si>
  <si>
    <t>ԸՆԴԱՄԵՆԸ</t>
  </si>
  <si>
    <t>2020Ã տարի</t>
  </si>
  <si>
    <t>2020թ. Տարի</t>
  </si>
  <si>
    <t>ՔԱՂ.ՊԱՇՏՊԱՆՈՒԹՅՈՒՆ</t>
  </si>
  <si>
    <t>ԲՆԱԿԱՐԱՆԱՅԻՆ ՇԻՆԱՐԱՐՈՒԹՅՈՒՆ</t>
  </si>
  <si>
    <t xml:space="preserve">                            ³í³·³Ýáõ 2021 Ãí³Ï³ÝÇ </t>
  </si>
  <si>
    <t xml:space="preserve">                մարտի 29-Ç  N 14-Ա  áñáßÙ³Ý</t>
  </si>
  <si>
    <t xml:space="preserve"> Բերդ հ³Ù³ÛÝùÇ 2020 Ãí³Ï³ÝÇ »Ï³ÙáõïÝ»ñÇ Ï³ï³ñÙ³Ý Ù³ëÇÝ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</si>
</sst>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7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14"/>
      <name val="Arial Armenian"/>
      <family val="2"/>
    </font>
    <font>
      <sz val="10"/>
      <name val="Arial AMU"/>
      <family val="2"/>
    </font>
    <font>
      <sz val="11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2"/>
      <name val="Arial AMU"/>
      <family val="2"/>
    </font>
    <font>
      <b/>
      <sz val="10"/>
      <name val="Arial AMU"/>
      <family val="2"/>
    </font>
    <font>
      <sz val="6"/>
      <name val="Arial AMU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/>
    </xf>
    <xf numFmtId="186" fontId="9" fillId="0" borderId="10" xfId="0" applyNumberFormat="1" applyFont="1" applyBorder="1" applyAlignment="1">
      <alignment/>
    </xf>
    <xf numFmtId="186" fontId="1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80" fontId="10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86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186" fontId="9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186" fontId="10" fillId="33" borderId="11" xfId="0" applyNumberFormat="1" applyFont="1" applyFill="1" applyBorder="1" applyAlignment="1">
      <alignment/>
    </xf>
    <xf numFmtId="186" fontId="9" fillId="33" borderId="11" xfId="0" applyNumberFormat="1" applyFont="1" applyFill="1" applyBorder="1" applyAlignment="1">
      <alignment/>
    </xf>
    <xf numFmtId="197" fontId="10" fillId="0" borderId="11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horizontal="left"/>
    </xf>
    <xf numFmtId="186" fontId="9" fillId="0" borderId="11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86" fontId="7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86" fontId="7" fillId="34" borderId="10" xfId="0" applyNumberFormat="1" applyFont="1" applyFill="1" applyBorder="1" applyAlignment="1">
      <alignment/>
    </xf>
    <xf numFmtId="18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86" fontId="7" fillId="0" borderId="11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86" fontId="7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/>
    </xf>
    <xf numFmtId="14" fontId="8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.00390625" style="1" customWidth="1"/>
    <col min="2" max="2" width="32.00390625" style="1" customWidth="1"/>
    <col min="3" max="3" width="14.421875" style="1" customWidth="1"/>
    <col min="4" max="4" width="14.7109375" style="1" customWidth="1"/>
    <col min="5" max="6" width="14.00390625" style="1" customWidth="1"/>
    <col min="7" max="7" width="10.140625" style="1" bestFit="1" customWidth="1"/>
    <col min="8" max="9" width="9.140625" style="1" customWidth="1"/>
    <col min="10" max="10" width="10.8515625" style="1" bestFit="1" customWidth="1"/>
    <col min="11" max="11" width="17.7109375" style="1" customWidth="1"/>
    <col min="12" max="12" width="9.140625" style="1" customWidth="1"/>
    <col min="13" max="13" width="14.28125" style="1" customWidth="1"/>
    <col min="14" max="16384" width="9.140625" style="1" customWidth="1"/>
  </cols>
  <sheetData>
    <row r="1" spans="1:11" ht="14.25">
      <c r="A1" s="19"/>
      <c r="B1" s="13"/>
      <c r="C1" s="13"/>
      <c r="D1" s="13"/>
      <c r="E1" s="93" t="s">
        <v>18</v>
      </c>
      <c r="F1" s="93"/>
      <c r="G1" s="93"/>
      <c r="H1" s="3"/>
      <c r="I1" s="3"/>
      <c r="J1" s="3"/>
      <c r="K1" s="3"/>
    </row>
    <row r="2" spans="1:11" ht="15">
      <c r="A2" s="19"/>
      <c r="B2" s="13"/>
      <c r="C2" s="13"/>
      <c r="D2" s="13"/>
      <c r="E2" s="93" t="s">
        <v>23</v>
      </c>
      <c r="F2" s="93"/>
      <c r="G2" s="93"/>
      <c r="H2" s="2"/>
      <c r="I2" s="2"/>
      <c r="J2" s="2"/>
      <c r="K2" s="2"/>
    </row>
    <row r="3" spans="1:11" ht="15">
      <c r="A3" s="19"/>
      <c r="B3" s="93" t="s">
        <v>61</v>
      </c>
      <c r="C3" s="93"/>
      <c r="D3" s="93"/>
      <c r="E3" s="93"/>
      <c r="F3" s="93"/>
      <c r="G3" s="93"/>
      <c r="H3" s="2"/>
      <c r="I3" s="2"/>
      <c r="J3" s="2"/>
      <c r="K3" s="2"/>
    </row>
    <row r="4" spans="1:11" ht="15">
      <c r="A4" s="19"/>
      <c r="B4" s="93" t="s">
        <v>62</v>
      </c>
      <c r="C4" s="93"/>
      <c r="D4" s="93"/>
      <c r="E4" s="93"/>
      <c r="F4" s="93"/>
      <c r="G4" s="93"/>
      <c r="H4" s="2"/>
      <c r="I4" s="2"/>
      <c r="J4" s="2"/>
      <c r="K4" s="2"/>
    </row>
    <row r="5" spans="1:7" ht="22.5" customHeight="1">
      <c r="A5" s="64"/>
      <c r="B5" s="64"/>
      <c r="C5" s="64"/>
      <c r="D5" s="64"/>
      <c r="E5" s="64"/>
      <c r="F5" s="64"/>
      <c r="G5" s="64"/>
    </row>
    <row r="6" spans="1:7" ht="27" customHeight="1">
      <c r="A6" s="65" t="s">
        <v>63</v>
      </c>
      <c r="B6" s="65"/>
      <c r="C6" s="65"/>
      <c r="D6" s="65"/>
      <c r="E6" s="65"/>
      <c r="F6" s="65"/>
      <c r="G6" s="65"/>
    </row>
    <row r="7" spans="1:7" ht="13.5" customHeight="1">
      <c r="A7" s="19"/>
      <c r="B7" s="20"/>
      <c r="C7" s="100">
        <v>44195</v>
      </c>
      <c r="D7" s="19"/>
      <c r="E7" s="19"/>
      <c r="F7" s="19"/>
      <c r="G7" s="19"/>
    </row>
    <row r="8" spans="1:7" ht="29.25" customHeight="1">
      <c r="A8" s="21" t="s">
        <v>11</v>
      </c>
      <c r="B8" s="15" t="s">
        <v>21</v>
      </c>
      <c r="C8" s="68" t="s">
        <v>24</v>
      </c>
      <c r="D8" s="22" t="s">
        <v>40</v>
      </c>
      <c r="E8" s="70" t="s">
        <v>57</v>
      </c>
      <c r="F8" s="71"/>
      <c r="G8" s="72"/>
    </row>
    <row r="9" spans="1:7" ht="36" customHeight="1">
      <c r="A9" s="73" t="s">
        <v>12</v>
      </c>
      <c r="B9" s="74"/>
      <c r="C9" s="69"/>
      <c r="D9" s="23" t="s">
        <v>41</v>
      </c>
      <c r="E9" s="24" t="s">
        <v>51</v>
      </c>
      <c r="F9" s="25" t="s">
        <v>25</v>
      </c>
      <c r="G9" s="26" t="s">
        <v>26</v>
      </c>
    </row>
    <row r="10" spans="1:14" ht="22.5" customHeight="1">
      <c r="A10" s="21">
        <v>1</v>
      </c>
      <c r="B10" s="27" t="s">
        <v>14</v>
      </c>
      <c r="C10" s="18">
        <v>50350</v>
      </c>
      <c r="D10" s="18">
        <v>50350</v>
      </c>
      <c r="E10" s="18">
        <v>50350</v>
      </c>
      <c r="F10" s="28">
        <v>45215.3</v>
      </c>
      <c r="G10" s="18">
        <f aca="true" t="shared" si="0" ref="G10:G15">F10/E10*100</f>
        <v>89.80198609731877</v>
      </c>
      <c r="J10" s="6"/>
      <c r="K10" s="7"/>
      <c r="L10" s="6"/>
      <c r="M10" s="8"/>
      <c r="N10" s="6"/>
    </row>
    <row r="11" spans="1:14" ht="22.5" customHeight="1">
      <c r="A11" s="21">
        <v>2</v>
      </c>
      <c r="B11" s="29" t="s">
        <v>0</v>
      </c>
      <c r="C11" s="18">
        <v>79650</v>
      </c>
      <c r="D11" s="18">
        <v>79650</v>
      </c>
      <c r="E11" s="18">
        <v>79650</v>
      </c>
      <c r="F11" s="28">
        <v>93894.6</v>
      </c>
      <c r="G11" s="18">
        <f t="shared" si="0"/>
        <v>117.88399246704333</v>
      </c>
      <c r="J11" s="6"/>
      <c r="K11" s="7"/>
      <c r="L11" s="6"/>
      <c r="M11" s="8"/>
      <c r="N11" s="6"/>
    </row>
    <row r="12" spans="1:14" ht="22.5" customHeight="1">
      <c r="A12" s="21">
        <v>3</v>
      </c>
      <c r="B12" s="29" t="s">
        <v>1</v>
      </c>
      <c r="C12" s="18">
        <v>6300</v>
      </c>
      <c r="D12" s="18">
        <v>6300</v>
      </c>
      <c r="E12" s="18">
        <v>6300</v>
      </c>
      <c r="F12" s="28">
        <v>3312.6</v>
      </c>
      <c r="G12" s="18">
        <f t="shared" si="0"/>
        <v>52.58095238095238</v>
      </c>
      <c r="J12" s="6"/>
      <c r="K12" s="7"/>
      <c r="L12" s="6"/>
      <c r="M12" s="8"/>
      <c r="N12" s="6"/>
    </row>
    <row r="13" spans="1:14" ht="22.5" customHeight="1">
      <c r="A13" s="21">
        <v>4</v>
      </c>
      <c r="B13" s="29" t="s">
        <v>30</v>
      </c>
      <c r="C13" s="18">
        <v>4000</v>
      </c>
      <c r="D13" s="18">
        <v>4000</v>
      </c>
      <c r="E13" s="18">
        <v>4000</v>
      </c>
      <c r="F13" s="28">
        <v>5542.5</v>
      </c>
      <c r="G13" s="18">
        <f t="shared" si="0"/>
        <v>138.5625</v>
      </c>
      <c r="J13" s="6"/>
      <c r="K13" s="7"/>
      <c r="L13" s="6"/>
      <c r="M13" s="8"/>
      <c r="N13" s="6"/>
    </row>
    <row r="14" spans="1:14" ht="22.5" customHeight="1">
      <c r="A14" s="21">
        <v>5</v>
      </c>
      <c r="B14" s="29" t="s">
        <v>46</v>
      </c>
      <c r="C14" s="18">
        <v>15500</v>
      </c>
      <c r="D14" s="18">
        <v>15500</v>
      </c>
      <c r="E14" s="18">
        <v>15500</v>
      </c>
      <c r="F14" s="28">
        <v>16848.3</v>
      </c>
      <c r="G14" s="18">
        <f t="shared" si="0"/>
        <v>108.69870967741934</v>
      </c>
      <c r="J14" s="6"/>
      <c r="K14" s="7"/>
      <c r="L14" s="6"/>
      <c r="M14" s="8"/>
      <c r="N14" s="6"/>
    </row>
    <row r="15" spans="1:14" ht="22.5" customHeight="1">
      <c r="A15" s="21">
        <v>6</v>
      </c>
      <c r="B15" s="29" t="s">
        <v>16</v>
      </c>
      <c r="C15" s="18">
        <v>55000</v>
      </c>
      <c r="D15" s="18">
        <v>55000</v>
      </c>
      <c r="E15" s="18">
        <v>55000</v>
      </c>
      <c r="F15" s="28">
        <v>26766.8</v>
      </c>
      <c r="G15" s="18">
        <f t="shared" si="0"/>
        <v>48.66690909090909</v>
      </c>
      <c r="J15" s="6"/>
      <c r="K15" s="7"/>
      <c r="L15" s="6"/>
      <c r="M15" s="8"/>
      <c r="N15" s="6"/>
    </row>
    <row r="16" spans="1:14" ht="22.5" customHeight="1">
      <c r="A16" s="21">
        <v>7</v>
      </c>
      <c r="B16" s="29" t="s">
        <v>31</v>
      </c>
      <c r="C16" s="18">
        <v>0</v>
      </c>
      <c r="D16" s="18">
        <v>0</v>
      </c>
      <c r="E16" s="18">
        <v>0</v>
      </c>
      <c r="F16" s="18">
        <v>0</v>
      </c>
      <c r="G16" s="18"/>
      <c r="J16" s="6"/>
      <c r="K16" s="8"/>
      <c r="L16" s="6"/>
      <c r="M16" s="8"/>
      <c r="N16" s="6"/>
    </row>
    <row r="17" spans="1:14" ht="20.25" customHeight="1">
      <c r="A17" s="75" t="s">
        <v>10</v>
      </c>
      <c r="B17" s="76"/>
      <c r="C17" s="30">
        <f>SUM(C10:C16)</f>
        <v>210800</v>
      </c>
      <c r="D17" s="30">
        <f>SUM(D10:D16)</f>
        <v>210800</v>
      </c>
      <c r="E17" s="30">
        <f>SUM(E10:E16)</f>
        <v>210800</v>
      </c>
      <c r="F17" s="31">
        <f>SUM(F10:F16)</f>
        <v>191580.1</v>
      </c>
      <c r="G17" s="32">
        <f>F17/E17*100</f>
        <v>90.88240037950665</v>
      </c>
      <c r="J17" s="6"/>
      <c r="K17" s="9"/>
      <c r="L17" s="10"/>
      <c r="M17" s="11"/>
      <c r="N17" s="6"/>
    </row>
    <row r="18" spans="1:14" ht="15" customHeight="1">
      <c r="A18" s="73" t="s">
        <v>20</v>
      </c>
      <c r="B18" s="77"/>
      <c r="C18" s="77"/>
      <c r="D18" s="77"/>
      <c r="E18" s="77"/>
      <c r="F18" s="77"/>
      <c r="G18" s="74"/>
      <c r="J18" s="6" t="s">
        <v>22</v>
      </c>
      <c r="K18" s="6"/>
      <c r="L18" s="6"/>
      <c r="M18" s="6"/>
      <c r="N18" s="6"/>
    </row>
    <row r="19" spans="1:14" ht="18" customHeight="1">
      <c r="A19" s="21">
        <v>8</v>
      </c>
      <c r="B19" s="29" t="s">
        <v>2</v>
      </c>
      <c r="C19" s="18">
        <v>770504.8</v>
      </c>
      <c r="D19" s="18">
        <v>837910.9</v>
      </c>
      <c r="E19" s="18">
        <v>837910.9</v>
      </c>
      <c r="F19" s="18">
        <v>837910.9</v>
      </c>
      <c r="G19" s="18">
        <f aca="true" t="shared" si="1" ref="G19:G26">F19/E19*100</f>
        <v>100</v>
      </c>
      <c r="J19" s="6"/>
      <c r="K19" s="6"/>
      <c r="L19" s="6"/>
      <c r="M19" s="6"/>
      <c r="N19" s="6"/>
    </row>
    <row r="20" spans="1:14" ht="30.75" customHeight="1">
      <c r="A20" s="21">
        <v>9</v>
      </c>
      <c r="B20" s="33" t="s">
        <v>55</v>
      </c>
      <c r="C20" s="18">
        <v>3500.6</v>
      </c>
      <c r="D20" s="18">
        <v>9500.6</v>
      </c>
      <c r="E20" s="18">
        <v>9500.6</v>
      </c>
      <c r="F20" s="18">
        <v>9500.6</v>
      </c>
      <c r="G20" s="18">
        <f t="shared" si="1"/>
        <v>100</v>
      </c>
      <c r="I20" s="5"/>
      <c r="J20" s="6"/>
      <c r="K20" s="6"/>
      <c r="L20" s="6"/>
      <c r="M20" s="6"/>
      <c r="N20" s="6"/>
    </row>
    <row r="21" spans="1:7" ht="18" customHeight="1">
      <c r="A21" s="21">
        <v>10</v>
      </c>
      <c r="B21" s="29" t="s">
        <v>43</v>
      </c>
      <c r="C21" s="18"/>
      <c r="D21" s="18">
        <v>385148.3</v>
      </c>
      <c r="E21" s="18">
        <v>385148.3</v>
      </c>
      <c r="F21" s="18">
        <v>226605.2</v>
      </c>
      <c r="G21" s="18">
        <f t="shared" si="1"/>
        <v>58.83583025032176</v>
      </c>
    </row>
    <row r="22" spans="1:7" ht="18" customHeight="1">
      <c r="A22" s="75" t="s">
        <v>56</v>
      </c>
      <c r="B22" s="76"/>
      <c r="C22" s="34">
        <f>SUM(C19:C21)</f>
        <v>774005.4</v>
      </c>
      <c r="D22" s="35">
        <f>SUM(D19:D21)</f>
        <v>1232559.8</v>
      </c>
      <c r="E22" s="35">
        <f>E19+E20+E21</f>
        <v>1232559.8</v>
      </c>
      <c r="F22" s="35">
        <f>F19+F20+F21</f>
        <v>1074016.7</v>
      </c>
      <c r="G22" s="18">
        <f t="shared" si="1"/>
        <v>87.13708657381166</v>
      </c>
    </row>
    <row r="23" spans="1:7" ht="18" customHeight="1">
      <c r="A23" s="21">
        <v>11</v>
      </c>
      <c r="B23" s="29" t="s">
        <v>53</v>
      </c>
      <c r="C23" s="18"/>
      <c r="D23" s="18">
        <v>57255.5</v>
      </c>
      <c r="E23" s="18">
        <v>57255.5</v>
      </c>
      <c r="F23" s="18">
        <v>57255.5</v>
      </c>
      <c r="G23" s="18">
        <f t="shared" si="1"/>
        <v>100</v>
      </c>
    </row>
    <row r="24" spans="1:7" ht="18" customHeight="1">
      <c r="A24" s="21">
        <v>12</v>
      </c>
      <c r="B24" s="29" t="s">
        <v>47</v>
      </c>
      <c r="C24" s="18"/>
      <c r="D24" s="18">
        <v>267.1</v>
      </c>
      <c r="E24" s="18">
        <v>267.1</v>
      </c>
      <c r="F24" s="18">
        <v>267.1</v>
      </c>
      <c r="G24" s="18">
        <f t="shared" si="1"/>
        <v>100</v>
      </c>
    </row>
    <row r="25" spans="1:7" ht="18" customHeight="1" hidden="1">
      <c r="A25" s="21"/>
      <c r="B25" s="29" t="s">
        <v>47</v>
      </c>
      <c r="C25" s="18"/>
      <c r="D25" s="18">
        <f>SUM(D24)</f>
        <v>267.1</v>
      </c>
      <c r="E25" s="18"/>
      <c r="F25" s="18"/>
      <c r="G25" s="18" t="e">
        <f t="shared" si="1"/>
        <v>#DIV/0!</v>
      </c>
    </row>
    <row r="26" spans="1:7" ht="18" customHeight="1">
      <c r="A26" s="75" t="s">
        <v>56</v>
      </c>
      <c r="B26" s="76"/>
      <c r="C26" s="34">
        <f>C23+C24</f>
        <v>0</v>
      </c>
      <c r="D26" s="34">
        <f>57522.6</f>
        <v>57522.6</v>
      </c>
      <c r="E26" s="35">
        <f>E23+E24</f>
        <v>57522.6</v>
      </c>
      <c r="F26" s="35">
        <f>SUM(F23:F25)</f>
        <v>57522.6</v>
      </c>
      <c r="G26" s="18">
        <f t="shared" si="1"/>
        <v>100</v>
      </c>
    </row>
    <row r="27" spans="1:7" ht="27" customHeight="1">
      <c r="A27" s="21">
        <v>13</v>
      </c>
      <c r="B27" s="33" t="s">
        <v>3</v>
      </c>
      <c r="C27" s="18">
        <v>5396.7</v>
      </c>
      <c r="D27" s="18">
        <v>5474.3</v>
      </c>
      <c r="E27" s="36">
        <v>5474.3</v>
      </c>
      <c r="F27" s="18">
        <v>5474.3</v>
      </c>
      <c r="G27" s="18">
        <f>F27/E27*100</f>
        <v>100</v>
      </c>
    </row>
    <row r="28" spans="1:7" ht="18" customHeight="1">
      <c r="A28" s="21">
        <v>14</v>
      </c>
      <c r="B28" s="29" t="s">
        <v>38</v>
      </c>
      <c r="C28" s="18">
        <v>5000</v>
      </c>
      <c r="D28" s="18">
        <v>5379.9</v>
      </c>
      <c r="E28" s="18">
        <v>5379.9</v>
      </c>
      <c r="F28" s="18">
        <v>16936.1</v>
      </c>
      <c r="G28" s="18">
        <f>F28/E28*100</f>
        <v>314.80324913102476</v>
      </c>
    </row>
    <row r="29" spans="1:7" ht="18" customHeight="1">
      <c r="A29" s="37"/>
      <c r="B29" s="39" t="s">
        <v>56</v>
      </c>
      <c r="C29" s="35">
        <f>C27+C28</f>
        <v>10396.7</v>
      </c>
      <c r="D29" s="35">
        <f>SUM(D27:D28)</f>
        <v>10854.2</v>
      </c>
      <c r="E29" s="35">
        <f>E27+E28</f>
        <v>10854.2</v>
      </c>
      <c r="F29" s="35">
        <f>F27+F28</f>
        <v>22410.399999999998</v>
      </c>
      <c r="G29" s="34">
        <f>F29/E29*100</f>
        <v>206.46754251810356</v>
      </c>
    </row>
    <row r="30" spans="1:10" ht="18" customHeight="1">
      <c r="A30" s="38"/>
      <c r="B30" s="39" t="s">
        <v>56</v>
      </c>
      <c r="C30" s="40">
        <f>C17+C22+C26+C29</f>
        <v>995202.1</v>
      </c>
      <c r="D30" s="40">
        <f>D17+D22+D26+D29</f>
        <v>1511736.6</v>
      </c>
      <c r="E30" s="40">
        <f>E17+E22+E26+E29</f>
        <v>1511736.6</v>
      </c>
      <c r="F30" s="40">
        <f>F17+F22+F26+F29</f>
        <v>1345529.8</v>
      </c>
      <c r="G30" s="18">
        <f>F30/E30*100</f>
        <v>89.00557147323151</v>
      </c>
      <c r="J30" s="4"/>
    </row>
    <row r="31" spans="1:7" ht="18" customHeight="1">
      <c r="A31" s="78" t="s">
        <v>56</v>
      </c>
      <c r="B31" s="79"/>
      <c r="C31" s="32">
        <f>C30+C34</f>
        <v>1090164</v>
      </c>
      <c r="D31" s="32">
        <f>D30+D34</f>
        <v>1606698.5</v>
      </c>
      <c r="E31" s="32">
        <f>E30+E34</f>
        <v>1606698.5</v>
      </c>
      <c r="F31" s="32"/>
      <c r="G31" s="34"/>
    </row>
    <row r="32" spans="1:7" ht="0.75" customHeight="1" hidden="1">
      <c r="A32" s="21">
        <v>14</v>
      </c>
      <c r="B32" s="29"/>
      <c r="C32" s="16"/>
      <c r="D32" s="16"/>
      <c r="E32" s="16"/>
      <c r="F32" s="41"/>
      <c r="G32" s="16"/>
    </row>
    <row r="33" spans="1:7" ht="27" customHeight="1" hidden="1">
      <c r="A33" s="21">
        <v>15</v>
      </c>
      <c r="B33" s="42"/>
      <c r="C33" s="16"/>
      <c r="D33" s="16"/>
      <c r="E33" s="16"/>
      <c r="F33" s="41"/>
      <c r="G33" s="16"/>
    </row>
    <row r="34" spans="1:7" ht="21" customHeight="1">
      <c r="A34" s="21">
        <v>15</v>
      </c>
      <c r="B34" s="43" t="s">
        <v>4</v>
      </c>
      <c r="C34" s="17">
        <f>C35+C36</f>
        <v>94961.9</v>
      </c>
      <c r="D34" s="17">
        <f>D35+D36</f>
        <v>94961.9</v>
      </c>
      <c r="E34" s="17">
        <f>E35+E36</f>
        <v>94961.9</v>
      </c>
      <c r="F34" s="17">
        <f>F35+F36</f>
        <v>94961.9</v>
      </c>
      <c r="G34" s="16"/>
    </row>
    <row r="35" spans="1:7" ht="21" customHeight="1">
      <c r="A35" s="21">
        <v>16</v>
      </c>
      <c r="B35" s="44" t="s">
        <v>5</v>
      </c>
      <c r="C35" s="18">
        <v>83136.9</v>
      </c>
      <c r="D35" s="18">
        <v>83136.9</v>
      </c>
      <c r="E35" s="18">
        <v>83136.9</v>
      </c>
      <c r="F35" s="18">
        <v>83136.9</v>
      </c>
      <c r="G35" s="16"/>
    </row>
    <row r="36" spans="1:7" ht="21" customHeight="1">
      <c r="A36" s="21">
        <v>17</v>
      </c>
      <c r="B36" s="44" t="s">
        <v>32</v>
      </c>
      <c r="C36" s="18">
        <v>11825</v>
      </c>
      <c r="D36" s="18">
        <v>11825</v>
      </c>
      <c r="E36" s="18">
        <v>11825</v>
      </c>
      <c r="F36" s="18">
        <v>11825</v>
      </c>
      <c r="G36" s="16"/>
    </row>
    <row r="37" spans="1:7" ht="21" customHeight="1">
      <c r="A37" s="66" t="s">
        <v>15</v>
      </c>
      <c r="B37" s="67"/>
      <c r="C37" s="32"/>
      <c r="D37" s="32"/>
      <c r="E37" s="32"/>
      <c r="F37" s="32"/>
      <c r="G37" s="45"/>
    </row>
    <row r="38" spans="1:7" ht="13.5" customHeight="1">
      <c r="A38" s="19"/>
      <c r="B38" s="46"/>
      <c r="C38" s="19"/>
      <c r="D38" s="19"/>
      <c r="E38" s="19"/>
      <c r="F38" s="19"/>
      <c r="G38" s="19"/>
    </row>
    <row r="39" spans="1:7" ht="20.25" customHeight="1">
      <c r="A39" s="99" t="s">
        <v>33</v>
      </c>
      <c r="B39" s="99"/>
      <c r="C39" s="99"/>
      <c r="D39" s="99"/>
      <c r="E39" s="99"/>
      <c r="F39" s="99"/>
      <c r="G39" s="99"/>
    </row>
    <row r="40" spans="1:7" ht="12.75">
      <c r="A40" s="19"/>
      <c r="B40" s="19"/>
      <c r="C40" s="19"/>
      <c r="D40" s="19"/>
      <c r="E40" s="19"/>
      <c r="F40" s="19"/>
      <c r="G40" s="19"/>
    </row>
  </sheetData>
  <sheetProtection/>
  <mergeCells count="16">
    <mergeCell ref="A37:B37"/>
    <mergeCell ref="A39:G39"/>
    <mergeCell ref="C8:C9"/>
    <mergeCell ref="E8:G8"/>
    <mergeCell ref="A9:B9"/>
    <mergeCell ref="A17:B17"/>
    <mergeCell ref="A18:G18"/>
    <mergeCell ref="A31:B31"/>
    <mergeCell ref="A22:B22"/>
    <mergeCell ref="A26:B26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4" customWidth="1"/>
    <col min="2" max="2" width="35.00390625" style="4" customWidth="1"/>
    <col min="3" max="4" width="13.421875" style="4" customWidth="1"/>
    <col min="5" max="5" width="13.57421875" style="4" customWidth="1"/>
    <col min="6" max="6" width="14.140625" style="4" customWidth="1"/>
    <col min="7" max="7" width="12.7109375" style="4" customWidth="1"/>
    <col min="8" max="16384" width="9.140625" style="4" customWidth="1"/>
  </cols>
  <sheetData>
    <row r="1" spans="1:7" ht="15">
      <c r="A1" s="13"/>
      <c r="B1" s="14"/>
      <c r="C1" s="93" t="s">
        <v>29</v>
      </c>
      <c r="D1" s="93"/>
      <c r="E1" s="93"/>
      <c r="F1" s="93"/>
      <c r="G1" s="93"/>
    </row>
    <row r="2" spans="1:7" s="2" customFormat="1" ht="15">
      <c r="A2" s="13"/>
      <c r="B2" s="13"/>
      <c r="C2" s="93" t="s">
        <v>23</v>
      </c>
      <c r="D2" s="93"/>
      <c r="E2" s="93"/>
      <c r="F2" s="93"/>
      <c r="G2" s="93"/>
    </row>
    <row r="3" spans="1:7" ht="15">
      <c r="A3" s="93" t="s">
        <v>61</v>
      </c>
      <c r="B3" s="93"/>
      <c r="C3" s="93"/>
      <c r="D3" s="93"/>
      <c r="E3" s="93"/>
      <c r="F3" s="93"/>
      <c r="G3" s="93"/>
    </row>
    <row r="4" spans="1:7" ht="15">
      <c r="A4" s="93" t="s">
        <v>62</v>
      </c>
      <c r="B4" s="93"/>
      <c r="C4" s="93"/>
      <c r="D4" s="93"/>
      <c r="E4" s="93"/>
      <c r="F4" s="93"/>
      <c r="G4" s="93"/>
    </row>
    <row r="5" spans="1:7" ht="46.5" customHeight="1">
      <c r="A5" s="94" t="s">
        <v>50</v>
      </c>
      <c r="B5" s="94"/>
      <c r="C5" s="94"/>
      <c r="D5" s="94"/>
      <c r="E5" s="94"/>
      <c r="F5" s="94"/>
      <c r="G5" s="94"/>
    </row>
    <row r="6" spans="1:7" ht="18" customHeight="1">
      <c r="A6" s="13"/>
      <c r="B6" s="13"/>
      <c r="C6" s="101">
        <v>44195</v>
      </c>
      <c r="D6" s="47"/>
      <c r="E6" s="13"/>
      <c r="F6" s="13"/>
      <c r="G6" s="13"/>
    </row>
    <row r="7" spans="1:7" ht="19.5" customHeight="1">
      <c r="A7" s="80" t="s">
        <v>11</v>
      </c>
      <c r="B7" s="82" t="s">
        <v>13</v>
      </c>
      <c r="C7" s="82" t="s">
        <v>27</v>
      </c>
      <c r="D7" s="82" t="s">
        <v>42</v>
      </c>
      <c r="E7" s="85" t="s">
        <v>58</v>
      </c>
      <c r="F7" s="86"/>
      <c r="G7" s="87"/>
    </row>
    <row r="8" spans="1:7" ht="41.25" customHeight="1">
      <c r="A8" s="81"/>
      <c r="B8" s="83"/>
      <c r="C8" s="83"/>
      <c r="D8" s="84"/>
      <c r="E8" s="48" t="s">
        <v>48</v>
      </c>
      <c r="F8" s="49" t="s">
        <v>25</v>
      </c>
      <c r="G8" s="50" t="s">
        <v>26</v>
      </c>
    </row>
    <row r="9" spans="1:7" ht="28.5" customHeight="1">
      <c r="A9" s="63">
        <v>1</v>
      </c>
      <c r="B9" s="51" t="s">
        <v>6</v>
      </c>
      <c r="C9" s="52">
        <v>266274.3</v>
      </c>
      <c r="D9" s="52">
        <v>259241.1</v>
      </c>
      <c r="E9" s="52">
        <v>259241.1</v>
      </c>
      <c r="F9" s="53">
        <v>212044.4</v>
      </c>
      <c r="G9" s="54">
        <f>F9/E9*100</f>
        <v>81.79428339102094</v>
      </c>
    </row>
    <row r="10" spans="1:7" ht="49.5" customHeight="1">
      <c r="A10" s="63">
        <v>2</v>
      </c>
      <c r="B10" s="55" t="s">
        <v>49</v>
      </c>
      <c r="C10" s="56">
        <v>337253.9</v>
      </c>
      <c r="D10" s="56">
        <v>343984.6</v>
      </c>
      <c r="E10" s="56">
        <v>343984.6</v>
      </c>
      <c r="F10" s="53">
        <v>250562.1</v>
      </c>
      <c r="G10" s="54">
        <f>F10/E10*100</f>
        <v>72.8410806762861</v>
      </c>
    </row>
    <row r="11" spans="1:7" ht="24.75" customHeight="1">
      <c r="A11" s="88">
        <v>3</v>
      </c>
      <c r="B11" s="55" t="s">
        <v>35</v>
      </c>
      <c r="C11" s="57">
        <f>C12+C13+C14</f>
        <v>81549.2</v>
      </c>
      <c r="D11" s="57">
        <f>D12+D13+D14</f>
        <v>130897.50000000001</v>
      </c>
      <c r="E11" s="57">
        <f>E12+E13+E14</f>
        <v>130897.50000000001</v>
      </c>
      <c r="F11" s="57">
        <f>F12+F13+F14</f>
        <v>91050.59999999999</v>
      </c>
      <c r="G11" s="54">
        <f>F11/E11*100</f>
        <v>69.55870050994098</v>
      </c>
    </row>
    <row r="12" spans="1:7" ht="24.75" customHeight="1">
      <c r="A12" s="89"/>
      <c r="B12" s="55" t="s">
        <v>36</v>
      </c>
      <c r="C12" s="52">
        <v>12764.1</v>
      </c>
      <c r="D12" s="52">
        <v>12764.1</v>
      </c>
      <c r="E12" s="52">
        <v>12764.1</v>
      </c>
      <c r="F12" s="53">
        <v>11526.9</v>
      </c>
      <c r="G12" s="54">
        <f>F12/E12*100</f>
        <v>90.30718969610078</v>
      </c>
    </row>
    <row r="13" spans="1:7" ht="24.75" customHeight="1">
      <c r="A13" s="89"/>
      <c r="B13" s="55" t="s">
        <v>37</v>
      </c>
      <c r="C13" s="52">
        <v>57785.1</v>
      </c>
      <c r="D13" s="52">
        <v>109069.1</v>
      </c>
      <c r="E13" s="52">
        <v>109069.1</v>
      </c>
      <c r="F13" s="53">
        <v>72058.3</v>
      </c>
      <c r="G13" s="54">
        <f aca="true" t="shared" si="0" ref="G13:G21">F13/E13*100</f>
        <v>66.06664949101074</v>
      </c>
    </row>
    <row r="14" spans="1:7" ht="21" customHeight="1">
      <c r="A14" s="90"/>
      <c r="B14" s="55" t="s">
        <v>44</v>
      </c>
      <c r="C14" s="52">
        <v>11000</v>
      </c>
      <c r="D14" s="52">
        <v>9064.3</v>
      </c>
      <c r="E14" s="52">
        <v>9064.3</v>
      </c>
      <c r="F14" s="53">
        <v>7465.4</v>
      </c>
      <c r="G14" s="54">
        <f t="shared" si="0"/>
        <v>82.36046909303532</v>
      </c>
    </row>
    <row r="15" spans="1:7" ht="29.25" customHeight="1">
      <c r="A15" s="63">
        <v>4</v>
      </c>
      <c r="B15" s="58" t="s">
        <v>19</v>
      </c>
      <c r="C15" s="52">
        <v>280429.9</v>
      </c>
      <c r="D15" s="52">
        <v>280429.9</v>
      </c>
      <c r="E15" s="52">
        <v>280429.9</v>
      </c>
      <c r="F15" s="56">
        <f>245465.8-14039.8</f>
        <v>231426</v>
      </c>
      <c r="G15" s="54">
        <f t="shared" si="0"/>
        <v>82.52543683822587</v>
      </c>
    </row>
    <row r="16" spans="1:7" ht="24.75" customHeight="1">
      <c r="A16" s="63">
        <v>5</v>
      </c>
      <c r="B16" s="55" t="s">
        <v>7</v>
      </c>
      <c r="C16" s="52">
        <v>6000</v>
      </c>
      <c r="D16" s="52">
        <v>5500</v>
      </c>
      <c r="E16" s="52">
        <v>5500</v>
      </c>
      <c r="F16" s="56">
        <v>4321</v>
      </c>
      <c r="G16" s="54">
        <f t="shared" si="0"/>
        <v>78.56363636363636</v>
      </c>
    </row>
    <row r="17" spans="1:7" ht="34.5" customHeight="1">
      <c r="A17" s="63">
        <v>6</v>
      </c>
      <c r="B17" s="55" t="s">
        <v>52</v>
      </c>
      <c r="C17" s="52">
        <v>30000</v>
      </c>
      <c r="D17" s="52">
        <v>417137.7</v>
      </c>
      <c r="E17" s="52">
        <v>417137.7</v>
      </c>
      <c r="F17" s="56">
        <v>352662.1</v>
      </c>
      <c r="G17" s="54">
        <f t="shared" si="0"/>
        <v>84.54332945691554</v>
      </c>
    </row>
    <row r="18" spans="1:7" ht="33.75" customHeight="1">
      <c r="A18" s="63">
        <v>7</v>
      </c>
      <c r="B18" s="55" t="s">
        <v>28</v>
      </c>
      <c r="C18" s="52">
        <v>1880</v>
      </c>
      <c r="D18" s="52">
        <v>2230.2</v>
      </c>
      <c r="E18" s="52">
        <v>2230.2</v>
      </c>
      <c r="F18" s="56">
        <v>1688</v>
      </c>
      <c r="G18" s="54">
        <f t="shared" si="0"/>
        <v>75.68827907810959</v>
      </c>
    </row>
    <row r="19" spans="1:7" ht="36" customHeight="1">
      <c r="A19" s="63">
        <v>8</v>
      </c>
      <c r="B19" s="55" t="s">
        <v>8</v>
      </c>
      <c r="C19" s="52">
        <v>5396.7</v>
      </c>
      <c r="D19" s="59">
        <v>5474.3</v>
      </c>
      <c r="E19" s="52">
        <v>5474.3</v>
      </c>
      <c r="F19" s="53">
        <v>5474.3</v>
      </c>
      <c r="G19" s="54">
        <f t="shared" si="0"/>
        <v>100</v>
      </c>
    </row>
    <row r="20" spans="1:7" ht="30" customHeight="1">
      <c r="A20" s="63">
        <v>9</v>
      </c>
      <c r="B20" s="55" t="s">
        <v>17</v>
      </c>
      <c r="C20" s="52">
        <v>18040</v>
      </c>
      <c r="D20" s="52">
        <v>48109</v>
      </c>
      <c r="E20" s="52">
        <v>48109</v>
      </c>
      <c r="F20" s="53">
        <v>46619.2</v>
      </c>
      <c r="G20" s="54">
        <f t="shared" si="0"/>
        <v>96.90328213016275</v>
      </c>
    </row>
    <row r="21" spans="1:7" ht="30" customHeight="1">
      <c r="A21" s="63">
        <v>10</v>
      </c>
      <c r="B21" s="55" t="s">
        <v>9</v>
      </c>
      <c r="C21" s="52">
        <v>6840</v>
      </c>
      <c r="D21" s="52">
        <v>43899</v>
      </c>
      <c r="E21" s="52">
        <v>43899</v>
      </c>
      <c r="F21" s="53">
        <v>2324.2</v>
      </c>
      <c r="G21" s="54">
        <f t="shared" si="0"/>
        <v>5.294425841135332</v>
      </c>
    </row>
    <row r="22" spans="1:7" ht="30" customHeight="1">
      <c r="A22" s="63">
        <v>11</v>
      </c>
      <c r="B22" s="55" t="s">
        <v>39</v>
      </c>
      <c r="C22" s="52">
        <v>56500</v>
      </c>
      <c r="D22" s="52">
        <v>47799</v>
      </c>
      <c r="E22" s="52">
        <v>47799</v>
      </c>
      <c r="F22" s="56">
        <v>45339.2</v>
      </c>
      <c r="G22" s="54">
        <f>F22/E22*100</f>
        <v>94.85386723571622</v>
      </c>
    </row>
    <row r="23" spans="1:7" ht="36" customHeight="1">
      <c r="A23" s="63">
        <v>12</v>
      </c>
      <c r="B23" s="55" t="s">
        <v>60</v>
      </c>
      <c r="C23" s="60"/>
      <c r="D23" s="60">
        <v>26096.2</v>
      </c>
      <c r="E23" s="60">
        <v>26096.2</v>
      </c>
      <c r="F23" s="61"/>
      <c r="G23" s="54"/>
    </row>
    <row r="24" spans="1:7" ht="30" customHeight="1">
      <c r="A24" s="63">
        <v>13</v>
      </c>
      <c r="B24" s="55" t="s">
        <v>59</v>
      </c>
      <c r="C24" s="60"/>
      <c r="D24" s="60">
        <v>4900</v>
      </c>
      <c r="E24" s="60">
        <v>4900</v>
      </c>
      <c r="F24" s="61">
        <v>3260.3</v>
      </c>
      <c r="G24" s="54">
        <f>F24/E24*100</f>
        <v>66.53673469387755</v>
      </c>
    </row>
    <row r="25" spans="1:7" ht="30" customHeight="1">
      <c r="A25" s="63">
        <v>14</v>
      </c>
      <c r="B25" s="55" t="s">
        <v>54</v>
      </c>
      <c r="C25" s="60"/>
      <c r="D25" s="60">
        <v>6000</v>
      </c>
      <c r="E25" s="60">
        <v>6000</v>
      </c>
      <c r="F25" s="61">
        <v>4800</v>
      </c>
      <c r="G25" s="54">
        <f>F25/E25*100</f>
        <v>80</v>
      </c>
    </row>
    <row r="26" spans="1:7" ht="24.75" customHeight="1">
      <c r="A26" s="63">
        <v>15</v>
      </c>
      <c r="B26" s="13" t="s">
        <v>45</v>
      </c>
      <c r="C26" s="62"/>
      <c r="D26" s="62">
        <v>15000</v>
      </c>
      <c r="E26" s="62">
        <v>15000</v>
      </c>
      <c r="F26" s="62">
        <v>14225</v>
      </c>
      <c r="G26" s="54">
        <f>F26/E26*100</f>
        <v>94.83333333333334</v>
      </c>
    </row>
    <row r="27" spans="1:7" ht="25.5" customHeight="1">
      <c r="A27" s="91" t="s">
        <v>10</v>
      </c>
      <c r="B27" s="92"/>
      <c r="C27" s="57">
        <f>C9+C10+C11+C15+C16+C17+C18+C19+C20+C21+C22</f>
        <v>1090164</v>
      </c>
      <c r="D27" s="57">
        <f>D9+D10+D11+D15+D16+D17+D18+D19+D20+D21+D22+D23+D24+D25-D26</f>
        <v>1606698.5</v>
      </c>
      <c r="E27" s="57">
        <f>E9+E10+E11+E15+E16+E17+E18+E19+E20+E21+E22+E23+E24+E25-E26</f>
        <v>1606698.5</v>
      </c>
      <c r="F27" s="57">
        <f>F9+F10+F11+F15+F16+F17+F18+F19+F20+F21+F22+F23+F24+F25</f>
        <v>1251571.4</v>
      </c>
      <c r="G27" s="54">
        <f>F27/E27*100</f>
        <v>77.89709145804268</v>
      </c>
    </row>
    <row r="28" spans="1:7" ht="25.5" customHeight="1">
      <c r="A28" s="95"/>
      <c r="B28" s="95"/>
      <c r="C28" s="96"/>
      <c r="D28" s="96"/>
      <c r="E28" s="96"/>
      <c r="F28" s="96"/>
      <c r="G28" s="97"/>
    </row>
    <row r="29" spans="1:7" ht="20.25" customHeight="1">
      <c r="A29" s="98" t="s">
        <v>34</v>
      </c>
      <c r="B29" s="98"/>
      <c r="C29" s="98"/>
      <c r="D29" s="98"/>
      <c r="E29" s="98"/>
      <c r="F29" s="98"/>
      <c r="G29" s="98"/>
    </row>
    <row r="31" ht="15">
      <c r="D31" s="12"/>
    </row>
  </sheetData>
  <sheetProtection/>
  <mergeCells count="13">
    <mergeCell ref="A27:B27"/>
    <mergeCell ref="A29:G29"/>
    <mergeCell ref="C1:G1"/>
    <mergeCell ref="C2:G2"/>
    <mergeCell ref="A3:G3"/>
    <mergeCell ref="A4:G4"/>
    <mergeCell ref="A5:G5"/>
    <mergeCell ref="A7:A8"/>
    <mergeCell ref="B7:B8"/>
    <mergeCell ref="C7:C8"/>
    <mergeCell ref="D7:D8"/>
    <mergeCell ref="E7:G7"/>
    <mergeCell ref="A11:A14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2021-03-29T10:31:48Z</cp:lastPrinted>
  <dcterms:created xsi:type="dcterms:W3CDTF">2009-02-26T21:08:53Z</dcterms:created>
  <dcterms:modified xsi:type="dcterms:W3CDTF">2021-04-01T05:56:49Z</dcterms:modified>
  <cp:category/>
  <cp:version/>
  <cp:contentType/>
  <cp:contentStatus/>
</cp:coreProperties>
</file>