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hat2 " sheetId="4" r:id="rId1"/>
  </sheets>
  <externalReferences>
    <externalReference r:id="rId2"/>
    <externalReference r:id="rId3"/>
  </externalReferences>
  <calcPr calcId="125725"/>
</workbook>
</file>

<file path=xl/calcChain.xml><?xml version="1.0" encoding="utf-8"?>
<calcChain xmlns="http://schemas.openxmlformats.org/spreadsheetml/2006/main">
  <c r="G306" i="4"/>
  <c r="G304" s="1"/>
  <c r="H304"/>
  <c r="H302"/>
  <c r="F301"/>
  <c r="F300"/>
  <c r="H298"/>
  <c r="G298"/>
  <c r="F298"/>
  <c r="F296"/>
  <c r="H294"/>
  <c r="G294"/>
  <c r="F294"/>
  <c r="G293"/>
  <c r="F293" s="1"/>
  <c r="H291"/>
  <c r="G291"/>
  <c r="F291" s="1"/>
  <c r="F290"/>
  <c r="H288"/>
  <c r="G288"/>
  <c r="F288" s="1"/>
  <c r="F287"/>
  <c r="H285"/>
  <c r="G285"/>
  <c r="F285" s="1"/>
  <c r="F284"/>
  <c r="H282"/>
  <c r="G282"/>
  <c r="F282" s="1"/>
  <c r="F281"/>
  <c r="H279"/>
  <c r="G279"/>
  <c r="F279" s="1"/>
  <c r="F278"/>
  <c r="H276"/>
  <c r="G276"/>
  <c r="F276" s="1"/>
  <c r="F275"/>
  <c r="F274"/>
  <c r="H272"/>
  <c r="H270" s="1"/>
  <c r="G272"/>
  <c r="F272" s="1"/>
  <c r="G270"/>
  <c r="F270" s="1"/>
  <c r="F269"/>
  <c r="H267"/>
  <c r="G267"/>
  <c r="F267" s="1"/>
  <c r="F266"/>
  <c r="H264"/>
  <c r="G264"/>
  <c r="F264" s="1"/>
  <c r="F263"/>
  <c r="H261"/>
  <c r="G261"/>
  <c r="F261" s="1"/>
  <c r="F260"/>
  <c r="G259"/>
  <c r="G257" s="1"/>
  <c r="F257" s="1"/>
  <c r="H257"/>
  <c r="F256"/>
  <c r="F255"/>
  <c r="H253"/>
  <c r="G253"/>
  <c r="F253"/>
  <c r="F252"/>
  <c r="F251"/>
  <c r="H249"/>
  <c r="G249"/>
  <c r="F249" s="1"/>
  <c r="F248"/>
  <c r="F247"/>
  <c r="H245"/>
  <c r="H239" s="1"/>
  <c r="G245"/>
  <c r="F245" s="1"/>
  <c r="F244"/>
  <c r="M243"/>
  <c r="L243"/>
  <c r="J243"/>
  <c r="K243" s="1"/>
  <c r="G243"/>
  <c r="G241" s="1"/>
  <c r="H241"/>
  <c r="F238"/>
  <c r="H236"/>
  <c r="F236" s="1"/>
  <c r="G236"/>
  <c r="F235"/>
  <c r="H233"/>
  <c r="F233" s="1"/>
  <c r="G233"/>
  <c r="F232"/>
  <c r="F231"/>
  <c r="F230"/>
  <c r="H228"/>
  <c r="G228"/>
  <c r="F228" s="1"/>
  <c r="F227"/>
  <c r="F226"/>
  <c r="F225"/>
  <c r="H223"/>
  <c r="F223" s="1"/>
  <c r="G223"/>
  <c r="F222"/>
  <c r="F221"/>
  <c r="F220"/>
  <c r="G219"/>
  <c r="F219" s="1"/>
  <c r="G218"/>
  <c r="F218" s="1"/>
  <c r="F217"/>
  <c r="G216"/>
  <c r="H214"/>
  <c r="H213"/>
  <c r="G213"/>
  <c r="G211" s="1"/>
  <c r="F211" s="1"/>
  <c r="H211"/>
  <c r="H209" s="1"/>
  <c r="F208"/>
  <c r="F207"/>
  <c r="H205"/>
  <c r="G205"/>
  <c r="F205" s="1"/>
  <c r="F204"/>
  <c r="H202"/>
  <c r="G202"/>
  <c r="F202" s="1"/>
  <c r="F201"/>
  <c r="H199"/>
  <c r="G199"/>
  <c r="F199" s="1"/>
  <c r="F198"/>
  <c r="F197"/>
  <c r="F196"/>
  <c r="F195"/>
  <c r="H193"/>
  <c r="G193"/>
  <c r="F193" s="1"/>
  <c r="F192"/>
  <c r="F191"/>
  <c r="F190"/>
  <c r="F189"/>
  <c r="H187"/>
  <c r="G187"/>
  <c r="F187"/>
  <c r="F186"/>
  <c r="F185"/>
  <c r="F184"/>
  <c r="H182"/>
  <c r="H180" s="1"/>
  <c r="G182"/>
  <c r="F182" s="1"/>
  <c r="G180"/>
  <c r="F179"/>
  <c r="H177"/>
  <c r="G177"/>
  <c r="F177" s="1"/>
  <c r="F176"/>
  <c r="H174"/>
  <c r="G174"/>
  <c r="F174" s="1"/>
  <c r="G173"/>
  <c r="G171" s="1"/>
  <c r="F173"/>
  <c r="H171"/>
  <c r="H168"/>
  <c r="G170"/>
  <c r="F170" s="1"/>
  <c r="G168"/>
  <c r="F167"/>
  <c r="H165"/>
  <c r="G165"/>
  <c r="F165" s="1"/>
  <c r="F164"/>
  <c r="H162"/>
  <c r="H160" s="1"/>
  <c r="G162"/>
  <c r="F159"/>
  <c r="H157"/>
  <c r="G157"/>
  <c r="F157"/>
  <c r="F156"/>
  <c r="H154"/>
  <c r="G154"/>
  <c r="F154"/>
  <c r="F153"/>
  <c r="H151"/>
  <c r="G151"/>
  <c r="F151"/>
  <c r="F150"/>
  <c r="H148"/>
  <c r="G148"/>
  <c r="F148"/>
  <c r="F147"/>
  <c r="H145"/>
  <c r="G145"/>
  <c r="F145"/>
  <c r="H144"/>
  <c r="G144"/>
  <c r="G142" s="1"/>
  <c r="H142"/>
  <c r="H140" s="1"/>
  <c r="F139"/>
  <c r="H137"/>
  <c r="G137"/>
  <c r="F137" s="1"/>
  <c r="F136"/>
  <c r="F135"/>
  <c r="F134"/>
  <c r="F133"/>
  <c r="F132"/>
  <c r="F131"/>
  <c r="F130"/>
  <c r="H128"/>
  <c r="F128" s="1"/>
  <c r="G128"/>
  <c r="F127"/>
  <c r="F126"/>
  <c r="F125"/>
  <c r="F124"/>
  <c r="H122"/>
  <c r="G122"/>
  <c r="F122" s="1"/>
  <c r="F121"/>
  <c r="H119"/>
  <c r="G119"/>
  <c r="F119" s="1"/>
  <c r="F118"/>
  <c r="F117"/>
  <c r="F116"/>
  <c r="F115"/>
  <c r="H112"/>
  <c r="G114"/>
  <c r="G112" s="1"/>
  <c r="F111"/>
  <c r="F110"/>
  <c r="F109"/>
  <c r="H107"/>
  <c r="G107"/>
  <c r="F107" s="1"/>
  <c r="F106"/>
  <c r="F105"/>
  <c r="F104"/>
  <c r="F103"/>
  <c r="F102"/>
  <c r="F101"/>
  <c r="H99"/>
  <c r="F99" s="1"/>
  <c r="G99"/>
  <c r="F98"/>
  <c r="F97"/>
  <c r="F96"/>
  <c r="G95"/>
  <c r="G93" s="1"/>
  <c r="F95"/>
  <c r="H93"/>
  <c r="F92"/>
  <c r="F91"/>
  <c r="H89"/>
  <c r="F89" s="1"/>
  <c r="G89"/>
  <c r="G87" s="1"/>
  <c r="F86"/>
  <c r="H84"/>
  <c r="F84" s="1"/>
  <c r="G84"/>
  <c r="F83"/>
  <c r="H81"/>
  <c r="F81" s="1"/>
  <c r="G81"/>
  <c r="F80"/>
  <c r="H78"/>
  <c r="F78" s="1"/>
  <c r="G78"/>
  <c r="F77"/>
  <c r="H75"/>
  <c r="F75" s="1"/>
  <c r="G75"/>
  <c r="F74"/>
  <c r="F73"/>
  <c r="H71"/>
  <c r="G71"/>
  <c r="F71"/>
  <c r="F70"/>
  <c r="H68"/>
  <c r="G68"/>
  <c r="F68"/>
  <c r="F67"/>
  <c r="F66"/>
  <c r="F65"/>
  <c r="H63"/>
  <c r="H61" s="1"/>
  <c r="G63"/>
  <c r="F63" s="1"/>
  <c r="G61"/>
  <c r="F61" s="1"/>
  <c r="F60"/>
  <c r="H58"/>
  <c r="G58"/>
  <c r="F58" s="1"/>
  <c r="F56"/>
  <c r="H54"/>
  <c r="G54"/>
  <c r="F54" s="1"/>
  <c r="F53"/>
  <c r="H51"/>
  <c r="G51"/>
  <c r="F51" s="1"/>
  <c r="G50"/>
  <c r="G48" s="1"/>
  <c r="F50"/>
  <c r="H48"/>
  <c r="F47"/>
  <c r="H45"/>
  <c r="H43" s="1"/>
  <c r="G45"/>
  <c r="F45" s="1"/>
  <c r="F42"/>
  <c r="F41"/>
  <c r="F40"/>
  <c r="H38"/>
  <c r="F38" s="1"/>
  <c r="G38"/>
  <c r="H36"/>
  <c r="G36"/>
  <c r="F36" s="1"/>
  <c r="F35"/>
  <c r="H33"/>
  <c r="G33"/>
  <c r="F33" s="1"/>
  <c r="H32"/>
  <c r="H30" s="1"/>
  <c r="G32"/>
  <c r="G30" s="1"/>
  <c r="F29"/>
  <c r="H27"/>
  <c r="G27"/>
  <c r="F27"/>
  <c r="F26"/>
  <c r="H24"/>
  <c r="G24"/>
  <c r="F24"/>
  <c r="G23"/>
  <c r="F23" s="1"/>
  <c r="F22"/>
  <c r="F21"/>
  <c r="H19"/>
  <c r="F18"/>
  <c r="F17"/>
  <c r="H15"/>
  <c r="G15"/>
  <c r="F15"/>
  <c r="F14"/>
  <c r="F13"/>
  <c r="H12"/>
  <c r="H10" s="1"/>
  <c r="G12"/>
  <c r="G10" s="1"/>
  <c r="F93" l="1"/>
  <c r="F142"/>
  <c r="G140"/>
  <c r="F140" s="1"/>
  <c r="F48"/>
  <c r="G43"/>
  <c r="F43" s="1"/>
  <c r="G214"/>
  <c r="G209" s="1"/>
  <c r="F209" s="1"/>
  <c r="G160"/>
  <c r="F160" s="1"/>
  <c r="F259"/>
  <c r="F144"/>
  <c r="F171"/>
  <c r="F213"/>
  <c r="F10"/>
  <c r="F304"/>
  <c r="F302" s="1"/>
  <c r="G302"/>
  <c r="F241"/>
  <c r="G239"/>
  <c r="F239" s="1"/>
  <c r="H8"/>
  <c r="F30"/>
  <c r="H87"/>
  <c r="F87" s="1"/>
  <c r="F112"/>
  <c r="F180"/>
  <c r="F168"/>
  <c r="F114"/>
  <c r="F162"/>
  <c r="F216"/>
  <c r="F243"/>
  <c r="F306"/>
  <c r="G19"/>
  <c r="F19" s="1"/>
  <c r="F12"/>
  <c r="F32"/>
  <c r="F214" l="1"/>
  <c r="H7"/>
  <c r="G8"/>
  <c r="F8" l="1"/>
  <c r="G7"/>
  <c r="F7" s="1"/>
</calcChain>
</file>

<file path=xl/sharedStrings.xml><?xml version="1.0" encoding="utf-8"?>
<sst xmlns="http://schemas.openxmlformats.org/spreadsheetml/2006/main" count="964" uniqueCount="219">
  <si>
    <r>
      <t xml:space="preserve"> </t>
    </r>
    <r>
      <rPr>
        <b/>
        <u/>
        <sz val="14"/>
        <rFont val="Arial LatArm"/>
        <family val="2"/>
      </rPr>
      <t>ՀԱՎԵԼՎԱԾ 2</t>
    </r>
  </si>
  <si>
    <t xml:space="preserve"> ԲԵՐԴ Ð²Ø²ÚÜøÆ  ´ÚàôæºÆ Ì²ÊêºðÀ` Àêî ´Úàôæºî²ÚÆÜ Ì²ÊêºðÆ  ¶àðÌ²è²Î²Ü ¸²ê²Î²ð¶Ø²Ü</t>
  </si>
  <si>
    <t>(հազար դրամներով)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</si>
  <si>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</si>
  <si>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</si>
  <si>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</si>
  <si>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</si>
  <si>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</si>
  <si>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</si>
  <si>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</si>
  <si>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</si>
  <si>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</si>
  <si>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>1</t>
  </si>
  <si>
    <t>2</t>
  </si>
  <si>
    <t>3</t>
  </si>
  <si>
    <t>4</t>
  </si>
  <si>
    <t>5</t>
  </si>
  <si>
    <t>6</t>
  </si>
  <si>
    <t>7</t>
  </si>
  <si>
    <t>8</t>
  </si>
  <si>
    <t xml:space="preserve"> X</t>
  </si>
  <si>
    <t>X</t>
  </si>
  <si>
    <r>
      <t xml:space="preserve">ԸՆԴԱՄԵՆԸ ԾԱԽՍԵՐ </t>
    </r>
    <r>
      <rPr>
        <b/>
        <sz val="9"/>
        <rFont val="Arial LatArm"/>
        <family val="2"/>
      </rPr>
      <t>(տող2100+տող2200+տող2300+տող2400+տող2500+տող2600+տող2700+տող2800+տող2900+տող3000+տող3100)</t>
    </r>
  </si>
  <si>
    <t>01</t>
  </si>
  <si>
    <t>0</t>
  </si>
  <si>
    <t xml:space="preserve">ԸՆԴՀԱՆՈՒՐ ԲՆՈՒՅԹԻ ՀԱՆՐԱՅԻՆ ԾԱՌԱՅՈՒԹՅՈՒՆՆԵՐ (տող2110+տող2120+տող2130+տող2140+տող2150+տող2160+տող2170+տող2180)                                                                                        </t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</si>
  <si>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</si>
  <si>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</si>
  <si>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</si>
  <si>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</si>
  <si>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</si>
  <si>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</si>
  <si>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</si>
  <si>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</si>
  <si>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</si>
  <si>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</si>
  <si>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</si>
  <si>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</si>
  <si>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</si>
  <si>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</si>
  <si>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</si>
  <si>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</si>
  <si>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</si>
  <si>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</si>
  <si>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Ընդհանուր բնույթի հանրային ծառայություններ (այլ դասերին չպատկանող) տարեսկզբի ազատ մն-ից եռակողմ պայմանագիր</t>
  </si>
  <si>
    <t xml:space="preserve">Պետական պարտքի գծով գործառնություններ 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</si>
  <si>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</si>
  <si>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</si>
  <si>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</si>
  <si>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</si>
  <si>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t>02</t>
  </si>
  <si>
    <r>
      <t xml:space="preserve">ՊԱՇՏՊԱՆՈՒԹՅՈՒՆ </t>
    </r>
    <r>
      <rPr>
        <b/>
        <sz val="9"/>
        <rFont val="Arial LatArm"/>
        <family val="2"/>
      </rPr>
      <t>(տող2210+2220+տող2230+տող2240+տող2250)</t>
    </r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</si>
  <si>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</si>
  <si>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</si>
  <si>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</si>
  <si>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</si>
  <si>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</si>
  <si>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</si>
  <si>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</si>
  <si>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</si>
  <si>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03</t>
  </si>
  <si>
    <r>
      <t xml:space="preserve">ՀԱՍԱՐԱԿԱԿԱՆ ԿԱՐԳ, ԱՆՎՏԱՆԳՈՒԹՅՈՒՆ և ԴԱՏԱԿԱՆ ԳՈՐԾՈՒՆԵՈՒԹՅՈՒՆ </t>
    </r>
    <r>
      <rPr>
        <b/>
        <sz val="9"/>
        <rFont val="Arial LatArm"/>
        <family val="2"/>
      </rPr>
      <t>(տող2310+տող2320+տող2330+տող2340+տող2350+տող2360+տող2370)</t>
    </r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</si>
  <si>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</si>
  <si>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</si>
  <si>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</si>
  <si>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</si>
  <si>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</si>
  <si>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</si>
  <si>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</si>
  <si>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</si>
  <si>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</si>
  <si>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</si>
  <si>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</si>
  <si>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</si>
  <si>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</si>
  <si>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</si>
  <si>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</si>
  <si>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04</t>
  </si>
  <si>
    <r>
      <t>ՏՆՏԵՍԱԿԱՆ ՀԱՐԱԲԵՐՈՒԹՅՈՒՆՆԵՐ (</t>
    </r>
    <r>
      <rPr>
        <b/>
        <sz val="9"/>
        <rFont val="Arial LatArm"/>
        <family val="2"/>
      </rPr>
      <t>տող2410+տող2420+տող2430+տող2440+տող2450+տող2460+տող2470+տող2480+տող2490)</t>
    </r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</si>
  <si>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</si>
  <si>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</si>
  <si>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</si>
  <si>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</si>
  <si>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</si>
  <si>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</si>
  <si>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</si>
  <si>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</si>
  <si>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</si>
  <si>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</si>
  <si>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</si>
  <si>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</si>
  <si>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</si>
  <si>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</si>
  <si>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</si>
  <si>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</si>
  <si>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</si>
  <si>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</si>
  <si>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</si>
  <si>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>ճանապարհային տրանսպորտ /տարեսկ.մն-ից սուբ,համայնք 30%/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</si>
  <si>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</si>
  <si>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</si>
  <si>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</si>
  <si>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</si>
  <si>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</si>
  <si>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</si>
  <si>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</si>
  <si>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</si>
  <si>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</si>
  <si>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</si>
  <si>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</si>
  <si>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</si>
  <si>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</si>
  <si>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</si>
  <si>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</si>
  <si>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</si>
  <si>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</si>
  <si>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</si>
  <si>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</si>
  <si>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</si>
  <si>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</si>
  <si>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t>05</t>
  </si>
  <si>
    <r>
      <t xml:space="preserve">ՇՐՋԱԿԱ ՄԻՋԱՎԱՅՐԻ ՊԱՇՏՊԱՆՈՒԹՅՈՒՆ </t>
    </r>
    <r>
      <rPr>
        <b/>
        <sz val="9"/>
        <rFont val="Arial LatArm"/>
        <family val="2"/>
      </rPr>
      <t>(տող2510+տող2520+տող2530+տող2540+տող2550+տող2560)</t>
    </r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</si>
  <si>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</si>
  <si>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</si>
  <si>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</si>
  <si>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</si>
  <si>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</si>
  <si>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</si>
  <si>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</si>
  <si>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06</t>
  </si>
  <si>
    <r>
      <t xml:space="preserve">ԲՆԱԿԱՐԱՆԱՅԻՆ ՇԻՆԱՐԱՐՈՒԹՅՈՒՆ ԵՎ ԿՈՄՈՒՆԱԼ ԾԱՌԱՅՈՒԹՅՈՒՆ </t>
    </r>
    <r>
      <rPr>
        <b/>
        <sz val="9"/>
        <rFont val="Arial LatArm"/>
        <family val="2"/>
      </rPr>
      <t>(տող3610+տող3620+տող3630+տող3640+տող3650+տող3660)</t>
    </r>
  </si>
  <si>
    <t>Բնակարանային շինարարություն</t>
  </si>
  <si>
    <t>Բնակարանային շինարարություն /սուբվենցիա/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</si>
  <si>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</si>
  <si>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</si>
  <si>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</si>
  <si>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</si>
  <si>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</si>
  <si>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</si>
  <si>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</si>
  <si>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07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</si>
  <si>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</si>
  <si>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</si>
  <si>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</si>
  <si>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</si>
  <si>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</si>
  <si>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</si>
  <si>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</si>
  <si>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</si>
  <si>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</si>
  <si>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</si>
  <si>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</si>
  <si>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</si>
  <si>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</si>
  <si>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</si>
  <si>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</si>
  <si>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</si>
  <si>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</si>
  <si>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</si>
  <si>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</si>
  <si>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08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</si>
  <si>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</si>
  <si>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</si>
  <si>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</si>
  <si>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</si>
  <si>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</si>
  <si>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կենտրոններ/սուբվենցիա/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</si>
  <si>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</si>
  <si>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</si>
  <si>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</si>
  <si>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</si>
  <si>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</si>
  <si>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</si>
  <si>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</si>
  <si>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</si>
  <si>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</si>
  <si>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</si>
  <si>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</si>
  <si>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</si>
  <si>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</si>
  <si>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09</t>
  </si>
  <si>
    <r>
      <t xml:space="preserve">ԿՐԹՈՒԹՅՈՒՆ </t>
    </r>
    <r>
      <rPr>
        <b/>
        <sz val="9"/>
        <rFont val="Arial LatArm"/>
        <family val="2"/>
      </rPr>
      <t>(տող2910+տող2920+տող2930+տող2940+տող2950+տող2960+տող2970+տող2980)</t>
    </r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</si>
  <si>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</si>
  <si>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</si>
  <si>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</si>
  <si>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</si>
  <si>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</si>
  <si>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</si>
  <si>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</si>
  <si>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</si>
  <si>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</si>
  <si>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</si>
  <si>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</si>
  <si>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</si>
  <si>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</si>
  <si>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</si>
  <si>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</si>
  <si>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</si>
  <si>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Կրթությանը տրամադրվող օժանդակ ծառայություններ /սուբվենցիա/</t>
  </si>
  <si>
    <t>Կրթության ոլորտում հետազոտական և նախագծային աշխատանքներ</t>
  </si>
  <si>
    <t>Կրթություն (այլ դասերին չպատկանող)</t>
  </si>
  <si>
    <t>10</t>
  </si>
  <si>
    <r>
      <t xml:space="preserve">ՍՈՑԻԱԼԱԿԱՆ ՊԱՇՏՊԱՆՈՒԹՅՈՒՆ </t>
    </r>
    <r>
      <rPr>
        <b/>
        <sz val="9"/>
        <rFont val="Arial LatArm"/>
        <family val="2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</si>
  <si>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</si>
  <si>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</si>
  <si>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</si>
  <si>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</si>
  <si>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</si>
  <si>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</si>
  <si>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</si>
  <si>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</si>
  <si>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</si>
  <si>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</si>
  <si>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</si>
  <si>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</si>
  <si>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11</t>
  </si>
  <si>
    <r>
      <t>ՀԻՄՆԱԿԱՆ ԲԱԺԻՆՆԵՐԻՆ ՉԴԱՍՎՈՂ ՊԱՀՈՒՍՏԱՅԻՆ ՖՈՆԴԵՐ (</t>
    </r>
    <r>
      <rPr>
        <b/>
        <sz val="9"/>
        <rFont val="Arial LatArm"/>
        <family val="2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</si>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</sst>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000"/>
    <numFmt numFmtId="166" formatCode="0.0"/>
  </numFmts>
  <fonts count="24">
    <font>
      <sz val="11"/>
      <color theme="1"/>
      <name val="Calibri"/>
      <family val="2"/>
      <charset val="204"/>
      <scheme val="minor"/>
    </font>
    <font>
      <b/>
      <sz val="14"/>
      <name val="Arial LatArm"/>
      <family val="2"/>
    </font>
    <font>
      <b/>
      <u/>
      <sz val="14"/>
      <name val="Arial LatArm"/>
      <family val="2"/>
    </font>
    <font>
      <sz val="12"/>
      <name val="Arial LatArm"/>
      <family val="2"/>
    </font>
    <font>
      <b/>
      <sz val="12"/>
      <name val="Arial LatArm"/>
      <family val="2"/>
    </font>
    <font>
      <sz val="8"/>
      <name val="Arial LatArm"/>
      <family val="2"/>
    </font>
    <font>
      <sz val="10"/>
      <name val="Arial LatArm"/>
      <family val="2"/>
    </font>
    <font>
      <b/>
      <sz val="10"/>
      <name val="Arial LatArm"/>
      <family val="2"/>
    </font>
    <font>
      <b/>
      <i/>
      <sz val="10"/>
      <name val="Arial LatArm"/>
      <family val="2"/>
    </font>
    <font>
      <sz val="11"/>
      <name val="Arial LatArm"/>
      <family val="2"/>
    </font>
    <font>
      <b/>
      <sz val="8"/>
      <name val="Arial LatArm"/>
      <family val="2"/>
    </font>
    <font>
      <b/>
      <sz val="11"/>
      <name val="Arial LatArm"/>
      <family val="2"/>
    </font>
    <font>
      <b/>
      <i/>
      <sz val="8"/>
      <name val="Arial LatArm"/>
      <family val="2"/>
    </font>
    <font>
      <b/>
      <i/>
      <sz val="9"/>
      <name val="Arial LatArm"/>
      <family val="2"/>
    </font>
    <font>
      <b/>
      <sz val="9"/>
      <name val="Arial LatArm"/>
      <family val="2"/>
    </font>
    <font>
      <sz val="9"/>
      <name val="Arial LatArm"/>
      <family val="2"/>
    </font>
    <font>
      <b/>
      <i/>
      <sz val="12"/>
      <name val="Arial LatArm"/>
      <family val="2"/>
    </font>
    <font>
      <b/>
      <i/>
      <sz val="11"/>
      <name val="Arial LatArm"/>
      <family val="2"/>
    </font>
    <font>
      <i/>
      <sz val="9"/>
      <name val="Arial LatArm"/>
      <family val="2"/>
    </font>
    <font>
      <i/>
      <sz val="12"/>
      <name val="Arial LatArm"/>
      <family val="2"/>
    </font>
    <font>
      <i/>
      <sz val="11"/>
      <name val="Arial LatArm"/>
      <family val="2"/>
    </font>
    <font>
      <b/>
      <sz val="7"/>
      <name val="Arial LatArm"/>
      <family val="2"/>
    </font>
    <font>
      <sz val="7"/>
      <name val="Arial LatArm"/>
      <family val="2"/>
    </font>
    <font>
      <b/>
      <i/>
      <sz val="7"/>
      <name val="Arial LatArm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3" applyNumberFormat="0" applyFill="0" applyProtection="0">
      <alignment horizontal="left" vertical="center" wrapText="1"/>
    </xf>
  </cellStyleXfs>
  <cellXfs count="80">
    <xf numFmtId="0" fontId="0" fillId="0" borderId="0" xfId="0"/>
    <xf numFmtId="0" fontId="3" fillId="0" borderId="0" xfId="0" applyFont="1" applyFill="1" applyBorder="1"/>
    <xf numFmtId="0" fontId="5" fillId="0" borderId="0" xfId="0" applyFont="1" applyFill="1" applyBorder="1"/>
    <xf numFmtId="164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166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 wrapText="1" readingOrder="1"/>
    </xf>
    <xf numFmtId="166" fontId="3" fillId="2" borderId="2" xfId="0" applyNumberFormat="1" applyFont="1" applyFill="1" applyBorder="1" applyAlignment="1">
      <alignment horizontal="center" vertical="center"/>
    </xf>
    <xf numFmtId="166" fontId="9" fillId="2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>
      <alignment horizontal="left" vertical="top" wrapText="1" readingOrder="1"/>
    </xf>
    <xf numFmtId="166" fontId="3" fillId="0" borderId="2" xfId="0" applyNumberFormat="1" applyFont="1" applyFill="1" applyBorder="1" applyAlignment="1">
      <alignment horizontal="center" vertical="center"/>
    </xf>
    <xf numFmtId="166" fontId="9" fillId="0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49" fontId="10" fillId="3" borderId="2" xfId="0" applyNumberFormat="1" applyFont="1" applyFill="1" applyBorder="1" applyAlignment="1">
      <alignment horizontal="center" vertical="center"/>
    </xf>
    <xf numFmtId="0" fontId="13" fillId="3" borderId="2" xfId="0" applyNumberFormat="1" applyFont="1" applyFill="1" applyBorder="1" applyAlignment="1">
      <alignment horizontal="left" vertical="top" wrapText="1" readingOrder="1"/>
    </xf>
    <xf numFmtId="166" fontId="3" fillId="3" borderId="2" xfId="0" applyNumberFormat="1" applyFont="1" applyFill="1" applyBorder="1" applyAlignment="1">
      <alignment horizontal="center" vertical="center"/>
    </xf>
    <xf numFmtId="166" fontId="9" fillId="3" borderId="2" xfId="0" applyNumberFormat="1" applyFont="1" applyFill="1" applyBorder="1" applyAlignment="1">
      <alignment horizontal="center" vertical="center"/>
    </xf>
    <xf numFmtId="0" fontId="16" fillId="0" borderId="0" xfId="0" applyFont="1" applyFill="1" applyBorder="1"/>
    <xf numFmtId="166" fontId="16" fillId="0" borderId="2" xfId="0" applyNumberFormat="1" applyFont="1" applyFill="1" applyBorder="1" applyAlignment="1">
      <alignment horizontal="center" vertical="center"/>
    </xf>
    <xf numFmtId="166" fontId="17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/>
    <xf numFmtId="0" fontId="13" fillId="0" borderId="2" xfId="0" applyNumberFormat="1" applyFont="1" applyFill="1" applyBorder="1" applyAlignment="1">
      <alignment horizontal="left" vertical="top" wrapText="1" readingOrder="1"/>
    </xf>
    <xf numFmtId="0" fontId="15" fillId="0" borderId="2" xfId="0" applyNumberFormat="1" applyFont="1" applyFill="1" applyBorder="1" applyAlignment="1">
      <alignment vertical="center" wrapText="1" readingOrder="1"/>
    </xf>
    <xf numFmtId="0" fontId="11" fillId="2" borderId="2" xfId="0" applyNumberFormat="1" applyFont="1" applyFill="1" applyBorder="1" applyAlignment="1">
      <alignment horizontal="center" vertical="center" wrapText="1" readingOrder="1"/>
    </xf>
    <xf numFmtId="166" fontId="4" fillId="2" borderId="2" xfId="0" applyNumberFormat="1" applyFont="1" applyFill="1" applyBorder="1" applyAlignment="1">
      <alignment horizontal="center" vertical="center"/>
    </xf>
    <xf numFmtId="166" fontId="11" fillId="2" borderId="2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left" vertical="top" wrapText="1" readingOrder="1"/>
    </xf>
    <xf numFmtId="0" fontId="9" fillId="0" borderId="2" xfId="0" applyFont="1" applyFill="1" applyBorder="1" applyAlignment="1">
      <alignment vertical="center"/>
    </xf>
    <xf numFmtId="166" fontId="3" fillId="0" borderId="0" xfId="0" applyNumberFormat="1" applyFont="1" applyFill="1" applyBorder="1"/>
    <xf numFmtId="0" fontId="18" fillId="0" borderId="2" xfId="0" applyNumberFormat="1" applyFont="1" applyFill="1" applyBorder="1" applyAlignment="1">
      <alignment horizontal="left" vertical="top" wrapText="1" readingOrder="1"/>
    </xf>
    <xf numFmtId="166" fontId="19" fillId="0" borderId="2" xfId="0" applyNumberFormat="1" applyFont="1" applyFill="1" applyBorder="1" applyAlignment="1">
      <alignment horizontal="center" vertical="center"/>
    </xf>
    <xf numFmtId="166" fontId="20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 wrapText="1" readingOrder="1"/>
    </xf>
    <xf numFmtId="166" fontId="4" fillId="0" borderId="2" xfId="0" applyNumberFormat="1" applyFont="1" applyFill="1" applyBorder="1" applyAlignment="1">
      <alignment horizontal="center" vertical="center"/>
    </xf>
    <xf numFmtId="0" fontId="14" fillId="2" borderId="2" xfId="0" applyNumberFormat="1" applyFont="1" applyFill="1" applyBorder="1" applyAlignment="1">
      <alignment horizontal="center" vertical="center" wrapText="1" readingOrder="1"/>
    </xf>
    <xf numFmtId="0" fontId="13" fillId="0" borderId="2" xfId="0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top"/>
    </xf>
    <xf numFmtId="0" fontId="21" fillId="0" borderId="0" xfId="0" applyFont="1" applyFill="1" applyBorder="1"/>
    <xf numFmtId="164" fontId="22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166" fontId="3" fillId="0" borderId="0" xfId="0" applyNumberFormat="1" applyFont="1" applyFill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 readingOrder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</cellXfs>
  <cellStyles count="2">
    <cellStyle name="left_arm10_BordWW_900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330;&#1397;&#1400;&#1410;&#1403;&#1381;%202023%20&#1402;&#1377;&#1407;&#1408;&#1377;&#1405;&#1407;%20&#1395;&#1387;&#1399;&#140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330;&#1397;&#1400;&#1410;&#1403;&#1381;%2020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  <sheetName val="hat1"/>
      <sheetName val="hat2 "/>
      <sheetName val="hat3"/>
      <sheetName val="hat4,5 "/>
      <sheetName val="hat6"/>
      <sheetName val="Лист3"/>
    </sheetNames>
    <sheetDataSet>
      <sheetData sheetId="0" refreshError="1"/>
      <sheetData sheetId="1">
        <row r="137">
          <cell r="F137">
            <v>0</v>
          </cell>
        </row>
      </sheetData>
      <sheetData sheetId="2" refreshError="1"/>
      <sheetData sheetId="3" refreshError="1"/>
      <sheetData sheetId="4" refreshError="1"/>
      <sheetData sheetId="5">
        <row r="15">
          <cell r="G15">
            <v>197000</v>
          </cell>
        </row>
        <row r="626">
          <cell r="G626">
            <v>10000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  <sheetName val="hat1"/>
      <sheetName val="hat2 "/>
      <sheetName val="hat3"/>
      <sheetName val="hat4,5 "/>
      <sheetName val="hat6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3">
          <cell r="G13">
            <v>327901.5</v>
          </cell>
          <cell r="H13">
            <v>10000</v>
          </cell>
        </row>
        <row r="73">
          <cell r="G73">
            <v>1999</v>
          </cell>
        </row>
        <row r="100">
          <cell r="G100">
            <v>27760</v>
          </cell>
          <cell r="H100">
            <v>3000</v>
          </cell>
        </row>
        <row r="140">
          <cell r="G140">
            <v>1000</v>
          </cell>
        </row>
        <row r="246">
          <cell r="G246">
            <v>4100</v>
          </cell>
        </row>
        <row r="312">
          <cell r="G312">
            <v>0</v>
          </cell>
        </row>
        <row r="415">
          <cell r="G415">
            <v>295055.09999999998</v>
          </cell>
        </row>
        <row r="419">
          <cell r="H419">
            <v>4051.5</v>
          </cell>
        </row>
        <row r="482">
          <cell r="G482">
            <v>25950</v>
          </cell>
        </row>
        <row r="494">
          <cell r="G494">
            <v>3400</v>
          </cell>
        </row>
        <row r="594">
          <cell r="H594">
            <v>67206</v>
          </cell>
        </row>
        <row r="601">
          <cell r="G601">
            <v>0</v>
          </cell>
        </row>
        <row r="604">
          <cell r="G604">
            <v>16298.3</v>
          </cell>
        </row>
        <row r="618">
          <cell r="G618">
            <v>34763.1</v>
          </cell>
        </row>
        <row r="712">
          <cell r="G712">
            <v>305175</v>
          </cell>
        </row>
        <row r="766">
          <cell r="G766">
            <v>54912.3</v>
          </cell>
        </row>
        <row r="878">
          <cell r="G878">
            <v>6000</v>
          </cell>
        </row>
        <row r="910">
          <cell r="G910">
            <v>123812.7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328"/>
  <sheetViews>
    <sheetView tabSelected="1" workbookViewId="0">
      <selection activeCell="H7" sqref="H7"/>
    </sheetView>
  </sheetViews>
  <sheetFormatPr defaultColWidth="14.28515625" defaultRowHeight="41.25" customHeight="1"/>
  <cols>
    <col min="1" max="1" width="6.7109375" style="62" customWidth="1"/>
    <col min="2" max="2" width="6.7109375" style="63" customWidth="1"/>
    <col min="3" max="3" width="6.7109375" style="64" customWidth="1"/>
    <col min="4" max="4" width="6.7109375" style="65" customWidth="1"/>
    <col min="5" max="5" width="55.85546875" style="66" customWidth="1"/>
    <col min="6" max="7" width="13.28515625" style="1" customWidth="1"/>
    <col min="8" max="8" width="16" style="69" customWidth="1"/>
    <col min="9" max="9" width="3.85546875" style="1" customWidth="1"/>
    <col min="10" max="10" width="12.28515625" style="1" customWidth="1"/>
    <col min="11" max="16384" width="14.28515625" style="1"/>
  </cols>
  <sheetData>
    <row r="1" spans="1:8" ht="41.25" customHeight="1">
      <c r="A1" s="70" t="s">
        <v>0</v>
      </c>
      <c r="B1" s="70"/>
      <c r="C1" s="70"/>
      <c r="D1" s="70"/>
      <c r="E1" s="70"/>
      <c r="F1" s="70"/>
      <c r="G1" s="70"/>
      <c r="H1" s="70"/>
    </row>
    <row r="2" spans="1:8" ht="41.25" customHeight="1">
      <c r="A2" s="71" t="s">
        <v>1</v>
      </c>
      <c r="B2" s="71"/>
      <c r="C2" s="71"/>
      <c r="D2" s="71"/>
      <c r="E2" s="71"/>
      <c r="F2" s="71"/>
      <c r="G2" s="71"/>
      <c r="H2" s="71"/>
    </row>
    <row r="3" spans="1:8" ht="15.75">
      <c r="A3" s="2"/>
      <c r="B3" s="3"/>
      <c r="C3" s="4"/>
      <c r="D3" s="4"/>
      <c r="E3" s="1"/>
      <c r="F3" s="72" t="s">
        <v>2</v>
      </c>
      <c r="G3" s="72"/>
      <c r="H3" s="72"/>
    </row>
    <row r="4" spans="1:8" s="5" customFormat="1" ht="41.25" customHeight="1">
      <c r="A4" s="73" t="s">
        <v>3</v>
      </c>
      <c r="B4" s="74" t="s">
        <v>4</v>
      </c>
      <c r="C4" s="75" t="s">
        <v>5</v>
      </c>
      <c r="D4" s="75" t="s">
        <v>6</v>
      </c>
      <c r="E4" s="76" t="s">
        <v>7</v>
      </c>
      <c r="F4" s="77" t="s">
        <v>8</v>
      </c>
      <c r="G4" s="79" t="s">
        <v>9</v>
      </c>
      <c r="H4" s="79"/>
    </row>
    <row r="5" spans="1:8" s="8" customFormat="1" ht="41.25" customHeight="1">
      <c r="A5" s="73"/>
      <c r="B5" s="74"/>
      <c r="C5" s="75"/>
      <c r="D5" s="75"/>
      <c r="E5" s="76"/>
      <c r="F5" s="78"/>
      <c r="G5" s="6" t="s">
        <v>10</v>
      </c>
      <c r="H5" s="7" t="s">
        <v>11</v>
      </c>
    </row>
    <row r="6" spans="1:8" s="12" customFormat="1" ht="20.25" customHeight="1">
      <c r="A6" s="9" t="s">
        <v>12</v>
      </c>
      <c r="B6" s="9" t="s">
        <v>13</v>
      </c>
      <c r="C6" s="9" t="s">
        <v>14</v>
      </c>
      <c r="D6" s="9" t="s">
        <v>15</v>
      </c>
      <c r="E6" s="9" t="s">
        <v>16</v>
      </c>
      <c r="F6" s="10" t="s">
        <v>17</v>
      </c>
      <c r="G6" s="10" t="s">
        <v>18</v>
      </c>
      <c r="H6" s="11" t="s">
        <v>19</v>
      </c>
    </row>
    <row r="7" spans="1:8" s="20" customFormat="1" ht="54.75" customHeight="1">
      <c r="A7" s="13">
        <v>2000</v>
      </c>
      <c r="B7" s="14" t="s">
        <v>20</v>
      </c>
      <c r="C7" s="15" t="s">
        <v>21</v>
      </c>
      <c r="D7" s="16" t="s">
        <v>21</v>
      </c>
      <c r="E7" s="17" t="s">
        <v>22</v>
      </c>
      <c r="F7" s="18">
        <f>G7+H7-[1]hat1!F137</f>
        <v>1775241.2</v>
      </c>
      <c r="G7" s="19">
        <f>G8+G43+G61+G87+G140+G160+G180+G209+G239+G270+G302</f>
        <v>1238127</v>
      </c>
      <c r="H7" s="19">
        <f>H8+H43+H61+H87+H140+H160+H180+H209+H239+H270+H302</f>
        <v>537114.19999999995</v>
      </c>
    </row>
    <row r="8" spans="1:8" s="26" customFormat="1" ht="70.5" customHeight="1">
      <c r="A8" s="21">
        <v>2100</v>
      </c>
      <c r="B8" s="22" t="s">
        <v>23</v>
      </c>
      <c r="C8" s="22" t="s">
        <v>24</v>
      </c>
      <c r="D8" s="22" t="s">
        <v>24</v>
      </c>
      <c r="E8" s="23" t="s">
        <v>25</v>
      </c>
      <c r="F8" s="24">
        <f>G8+H8</f>
        <v>370660.5</v>
      </c>
      <c r="G8" s="24">
        <f>G10+G15+G19+G24+G27+G30+G33+G36</f>
        <v>357660.5</v>
      </c>
      <c r="H8" s="25">
        <f>H10+H15+H19+H24+H27+H30+H33+H36</f>
        <v>13000</v>
      </c>
    </row>
    <row r="9" spans="1:8" ht="15" customHeight="1">
      <c r="A9" s="27"/>
      <c r="B9" s="28"/>
      <c r="C9" s="28"/>
      <c r="D9" s="28"/>
      <c r="E9" s="29" t="s">
        <v>26</v>
      </c>
      <c r="F9" s="30"/>
      <c r="G9" s="30"/>
      <c r="H9" s="31"/>
    </row>
    <row r="10" spans="1:8" s="37" customFormat="1" ht="41.25" customHeight="1">
      <c r="A10" s="32">
        <v>2110</v>
      </c>
      <c r="B10" s="33" t="s">
        <v>23</v>
      </c>
      <c r="C10" s="33" t="s">
        <v>12</v>
      </c>
      <c r="D10" s="33" t="s">
        <v>24</v>
      </c>
      <c r="E10" s="34" t="s">
        <v>27</v>
      </c>
      <c r="F10" s="35">
        <f>G10+H10</f>
        <v>337901.5</v>
      </c>
      <c r="G10" s="35">
        <f>G12+G13+G14</f>
        <v>327901.5</v>
      </c>
      <c r="H10" s="36">
        <f>H12+H13+H14</f>
        <v>10000</v>
      </c>
    </row>
    <row r="11" spans="1:8" s="37" customFormat="1" ht="15.75" customHeight="1">
      <c r="A11" s="27"/>
      <c r="B11" s="28"/>
      <c r="C11" s="28"/>
      <c r="D11" s="28"/>
      <c r="E11" s="29" t="s">
        <v>28</v>
      </c>
      <c r="F11" s="30"/>
      <c r="G11" s="38"/>
      <c r="H11" s="39"/>
    </row>
    <row r="12" spans="1:8" ht="16.5" customHeight="1">
      <c r="A12" s="27">
        <v>2111</v>
      </c>
      <c r="B12" s="40" t="s">
        <v>23</v>
      </c>
      <c r="C12" s="40" t="s">
        <v>12</v>
      </c>
      <c r="D12" s="40" t="s">
        <v>12</v>
      </c>
      <c r="E12" s="29" t="s">
        <v>29</v>
      </c>
      <c r="F12" s="30">
        <f>G12+H12</f>
        <v>337901.5</v>
      </c>
      <c r="G12" s="41">
        <f>[2]hat6!G13</f>
        <v>327901.5</v>
      </c>
      <c r="H12" s="41">
        <f>[2]hat6!H13</f>
        <v>10000</v>
      </c>
    </row>
    <row r="13" spans="1:8" ht="16.5" customHeight="1">
      <c r="A13" s="27">
        <v>2112</v>
      </c>
      <c r="B13" s="40" t="s">
        <v>23</v>
      </c>
      <c r="C13" s="40" t="s">
        <v>12</v>
      </c>
      <c r="D13" s="40" t="s">
        <v>13</v>
      </c>
      <c r="E13" s="29" t="s">
        <v>30</v>
      </c>
      <c r="F13" s="30">
        <f>G13+H13</f>
        <v>0</v>
      </c>
      <c r="G13" s="30"/>
      <c r="H13" s="31"/>
    </row>
    <row r="14" spans="1:8" ht="16.5" customHeight="1">
      <c r="A14" s="27">
        <v>2113</v>
      </c>
      <c r="B14" s="40" t="s">
        <v>23</v>
      </c>
      <c r="C14" s="40" t="s">
        <v>12</v>
      </c>
      <c r="D14" s="40" t="s">
        <v>14</v>
      </c>
      <c r="E14" s="29" t="s">
        <v>31</v>
      </c>
      <c r="F14" s="30">
        <f>G14+H14</f>
        <v>0</v>
      </c>
      <c r="G14" s="30"/>
      <c r="H14" s="31"/>
    </row>
    <row r="15" spans="1:8" ht="16.5" customHeight="1">
      <c r="A15" s="27">
        <v>2120</v>
      </c>
      <c r="B15" s="28" t="s">
        <v>23</v>
      </c>
      <c r="C15" s="28" t="s">
        <v>13</v>
      </c>
      <c r="D15" s="28" t="s">
        <v>24</v>
      </c>
      <c r="E15" s="42" t="s">
        <v>32</v>
      </c>
      <c r="F15" s="30">
        <f>G15+H15</f>
        <v>0</v>
      </c>
      <c r="G15" s="30">
        <f>G17+G18</f>
        <v>0</v>
      </c>
      <c r="H15" s="31">
        <f>H17+H18</f>
        <v>0</v>
      </c>
    </row>
    <row r="16" spans="1:8" s="37" customFormat="1" ht="16.5" customHeight="1">
      <c r="A16" s="27"/>
      <c r="B16" s="28"/>
      <c r="C16" s="28"/>
      <c r="D16" s="28"/>
      <c r="E16" s="29" t="s">
        <v>28</v>
      </c>
      <c r="F16" s="30"/>
      <c r="G16" s="38"/>
      <c r="H16" s="39"/>
    </row>
    <row r="17" spans="1:8" ht="19.5" customHeight="1">
      <c r="A17" s="27">
        <v>2121</v>
      </c>
      <c r="B17" s="40" t="s">
        <v>23</v>
      </c>
      <c r="C17" s="40" t="s">
        <v>13</v>
      </c>
      <c r="D17" s="40" t="s">
        <v>12</v>
      </c>
      <c r="E17" s="43" t="s">
        <v>33</v>
      </c>
      <c r="F17" s="30">
        <f>G17+H17</f>
        <v>0</v>
      </c>
      <c r="G17" s="30"/>
      <c r="H17" s="31"/>
    </row>
    <row r="18" spans="1:8" ht="28.5" customHeight="1">
      <c r="A18" s="27">
        <v>2122</v>
      </c>
      <c r="B18" s="40" t="s">
        <v>23</v>
      </c>
      <c r="C18" s="40" t="s">
        <v>13</v>
      </c>
      <c r="D18" s="40" t="s">
        <v>13</v>
      </c>
      <c r="E18" s="29" t="s">
        <v>34</v>
      </c>
      <c r="F18" s="30">
        <f>G18+H18</f>
        <v>0</v>
      </c>
      <c r="G18" s="30"/>
      <c r="H18" s="31"/>
    </row>
    <row r="19" spans="1:8" ht="19.5" customHeight="1">
      <c r="A19" s="27">
        <v>2130</v>
      </c>
      <c r="B19" s="28" t="s">
        <v>23</v>
      </c>
      <c r="C19" s="28" t="s">
        <v>14</v>
      </c>
      <c r="D19" s="28" t="s">
        <v>24</v>
      </c>
      <c r="E19" s="42" t="s">
        <v>35</v>
      </c>
      <c r="F19" s="30">
        <f>G19+H19</f>
        <v>1999</v>
      </c>
      <c r="G19" s="30">
        <f>G21+G22+G23</f>
        <v>1999</v>
      </c>
      <c r="H19" s="31">
        <f>H21+H22+H23</f>
        <v>0</v>
      </c>
    </row>
    <row r="20" spans="1:8" s="37" customFormat="1" ht="14.25" customHeight="1">
      <c r="A20" s="27"/>
      <c r="B20" s="28"/>
      <c r="C20" s="28"/>
      <c r="D20" s="28"/>
      <c r="E20" s="29" t="s">
        <v>28</v>
      </c>
      <c r="F20" s="30"/>
      <c r="G20" s="38"/>
      <c r="H20" s="39"/>
    </row>
    <row r="21" spans="1:8" ht="29.25" customHeight="1">
      <c r="A21" s="27">
        <v>2131</v>
      </c>
      <c r="B21" s="40" t="s">
        <v>23</v>
      </c>
      <c r="C21" s="40" t="s">
        <v>14</v>
      </c>
      <c r="D21" s="40" t="s">
        <v>12</v>
      </c>
      <c r="E21" s="29" t="s">
        <v>36</v>
      </c>
      <c r="F21" s="30">
        <f>G21+H21</f>
        <v>0</v>
      </c>
      <c r="G21" s="30"/>
      <c r="H21" s="31"/>
    </row>
    <row r="22" spans="1:8" ht="19.5" customHeight="1">
      <c r="A22" s="27">
        <v>2132</v>
      </c>
      <c r="B22" s="40" t="s">
        <v>23</v>
      </c>
      <c r="C22" s="40" t="s">
        <v>14</v>
      </c>
      <c r="D22" s="40" t="s">
        <v>13</v>
      </c>
      <c r="E22" s="29" t="s">
        <v>37</v>
      </c>
      <c r="F22" s="30">
        <f>G22+H22</f>
        <v>0</v>
      </c>
      <c r="G22" s="30"/>
      <c r="H22" s="31"/>
    </row>
    <row r="23" spans="1:8" ht="19.5" customHeight="1">
      <c r="A23" s="27">
        <v>2133</v>
      </c>
      <c r="B23" s="40" t="s">
        <v>23</v>
      </c>
      <c r="C23" s="40" t="s">
        <v>14</v>
      </c>
      <c r="D23" s="40" t="s">
        <v>14</v>
      </c>
      <c r="E23" s="29" t="s">
        <v>38</v>
      </c>
      <c r="F23" s="30">
        <f>G23+H23</f>
        <v>1999</v>
      </c>
      <c r="G23" s="30">
        <f>[2]hat6!G73</f>
        <v>1999</v>
      </c>
      <c r="H23" s="31"/>
    </row>
    <row r="24" spans="1:8" ht="19.5" customHeight="1">
      <c r="A24" s="27">
        <v>2140</v>
      </c>
      <c r="B24" s="28" t="s">
        <v>23</v>
      </c>
      <c r="C24" s="28" t="s">
        <v>15</v>
      </c>
      <c r="D24" s="28" t="s">
        <v>24</v>
      </c>
      <c r="E24" s="42" t="s">
        <v>39</v>
      </c>
      <c r="F24" s="30">
        <f>G24+H24</f>
        <v>0</v>
      </c>
      <c r="G24" s="30">
        <f>G26</f>
        <v>0</v>
      </c>
      <c r="H24" s="31">
        <f>H26</f>
        <v>0</v>
      </c>
    </row>
    <row r="25" spans="1:8" s="37" customFormat="1" ht="15" customHeight="1">
      <c r="A25" s="27"/>
      <c r="B25" s="28"/>
      <c r="C25" s="28"/>
      <c r="D25" s="28"/>
      <c r="E25" s="29" t="s">
        <v>28</v>
      </c>
      <c r="F25" s="30"/>
      <c r="G25" s="38"/>
      <c r="H25" s="39"/>
    </row>
    <row r="26" spans="1:8" ht="19.5" customHeight="1">
      <c r="A26" s="27">
        <v>2141</v>
      </c>
      <c r="B26" s="40" t="s">
        <v>23</v>
      </c>
      <c r="C26" s="40" t="s">
        <v>15</v>
      </c>
      <c r="D26" s="40" t="s">
        <v>12</v>
      </c>
      <c r="E26" s="29" t="s">
        <v>40</v>
      </c>
      <c r="F26" s="30">
        <f>G26+H26</f>
        <v>0</v>
      </c>
      <c r="G26" s="30"/>
      <c r="H26" s="31"/>
    </row>
    <row r="27" spans="1:8" ht="35.25" customHeight="1">
      <c r="A27" s="27">
        <v>2150</v>
      </c>
      <c r="B27" s="28" t="s">
        <v>23</v>
      </c>
      <c r="C27" s="28" t="s">
        <v>16</v>
      </c>
      <c r="D27" s="28" t="s">
        <v>24</v>
      </c>
      <c r="E27" s="42" t="s">
        <v>41</v>
      </c>
      <c r="F27" s="30">
        <f>G27+H27</f>
        <v>0</v>
      </c>
      <c r="G27" s="30">
        <f>G29</f>
        <v>0</v>
      </c>
      <c r="H27" s="31">
        <f>H29</f>
        <v>0</v>
      </c>
    </row>
    <row r="28" spans="1:8" s="37" customFormat="1" ht="14.25" customHeight="1">
      <c r="A28" s="27"/>
      <c r="B28" s="28"/>
      <c r="C28" s="28"/>
      <c r="D28" s="28"/>
      <c r="E28" s="29" t="s">
        <v>28</v>
      </c>
      <c r="F28" s="30"/>
      <c r="G28" s="38"/>
      <c r="H28" s="39"/>
    </row>
    <row r="29" spans="1:8" ht="30" customHeight="1">
      <c r="A29" s="27">
        <v>2151</v>
      </c>
      <c r="B29" s="40" t="s">
        <v>23</v>
      </c>
      <c r="C29" s="40" t="s">
        <v>16</v>
      </c>
      <c r="D29" s="40" t="s">
        <v>12</v>
      </c>
      <c r="E29" s="29" t="s">
        <v>42</v>
      </c>
      <c r="F29" s="30">
        <f>G29+H29</f>
        <v>0</v>
      </c>
      <c r="G29" s="30"/>
      <c r="H29" s="31"/>
    </row>
    <row r="30" spans="1:8" ht="32.25" customHeight="1">
      <c r="A30" s="27">
        <v>2160</v>
      </c>
      <c r="B30" s="28" t="s">
        <v>23</v>
      </c>
      <c r="C30" s="28" t="s">
        <v>17</v>
      </c>
      <c r="D30" s="28" t="s">
        <v>24</v>
      </c>
      <c r="E30" s="42" t="s">
        <v>43</v>
      </c>
      <c r="F30" s="30">
        <f>G30+H30</f>
        <v>30760</v>
      </c>
      <c r="G30" s="30">
        <f>G32</f>
        <v>27760</v>
      </c>
      <c r="H30" s="31">
        <f>H32</f>
        <v>3000</v>
      </c>
    </row>
    <row r="31" spans="1:8" s="37" customFormat="1" ht="17.25" customHeight="1">
      <c r="A31" s="27"/>
      <c r="B31" s="28"/>
      <c r="C31" s="28"/>
      <c r="D31" s="28"/>
      <c r="E31" s="29" t="s">
        <v>28</v>
      </c>
      <c r="F31" s="30"/>
      <c r="G31" s="38"/>
      <c r="H31" s="39"/>
    </row>
    <row r="32" spans="1:8" ht="27.75" customHeight="1">
      <c r="A32" s="27">
        <v>2161</v>
      </c>
      <c r="B32" s="40" t="s">
        <v>23</v>
      </c>
      <c r="C32" s="40" t="s">
        <v>17</v>
      </c>
      <c r="D32" s="40" t="s">
        <v>12</v>
      </c>
      <c r="E32" s="29" t="s">
        <v>44</v>
      </c>
      <c r="F32" s="30">
        <f>G32+H32</f>
        <v>30760</v>
      </c>
      <c r="G32" s="30">
        <f>[2]hat6!G100</f>
        <v>27760</v>
      </c>
      <c r="H32" s="31">
        <f>[2]hat6!H100</f>
        <v>3000</v>
      </c>
    </row>
    <row r="33" spans="1:8" ht="21" customHeight="1">
      <c r="A33" s="27">
        <v>2170</v>
      </c>
      <c r="B33" s="28" t="s">
        <v>23</v>
      </c>
      <c r="C33" s="28" t="s">
        <v>18</v>
      </c>
      <c r="D33" s="28" t="s">
        <v>24</v>
      </c>
      <c r="E33" s="42" t="s">
        <v>45</v>
      </c>
      <c r="F33" s="30">
        <f>G33+H33</f>
        <v>0</v>
      </c>
      <c r="G33" s="30">
        <f>G35</f>
        <v>0</v>
      </c>
      <c r="H33" s="31">
        <f>H35</f>
        <v>0</v>
      </c>
    </row>
    <row r="34" spans="1:8" s="37" customFormat="1" ht="18.75" customHeight="1">
      <c r="A34" s="27"/>
      <c r="B34" s="28"/>
      <c r="C34" s="28"/>
      <c r="D34" s="28"/>
      <c r="E34" s="29" t="s">
        <v>28</v>
      </c>
      <c r="F34" s="30"/>
      <c r="G34" s="38"/>
      <c r="H34" s="39"/>
    </row>
    <row r="35" spans="1:8" ht="21.75" customHeight="1">
      <c r="A35" s="27">
        <v>2171</v>
      </c>
      <c r="B35" s="40" t="s">
        <v>23</v>
      </c>
      <c r="C35" s="40" t="s">
        <v>18</v>
      </c>
      <c r="D35" s="40" t="s">
        <v>12</v>
      </c>
      <c r="E35" s="29" t="s">
        <v>45</v>
      </c>
      <c r="F35" s="30">
        <f>G35+H35</f>
        <v>0</v>
      </c>
      <c r="G35" s="30"/>
      <c r="H35" s="31"/>
    </row>
    <row r="36" spans="1:8" ht="29.25" customHeight="1">
      <c r="A36" s="27">
        <v>2180</v>
      </c>
      <c r="B36" s="28" t="s">
        <v>23</v>
      </c>
      <c r="C36" s="28" t="s">
        <v>19</v>
      </c>
      <c r="D36" s="28" t="s">
        <v>24</v>
      </c>
      <c r="E36" s="42" t="s">
        <v>46</v>
      </c>
      <c r="F36" s="30">
        <f>G36+H36</f>
        <v>0</v>
      </c>
      <c r="G36" s="30">
        <f>G38</f>
        <v>0</v>
      </c>
      <c r="H36" s="31">
        <f>H38</f>
        <v>0</v>
      </c>
    </row>
    <row r="37" spans="1:8" s="37" customFormat="1" ht="14.25" customHeight="1">
      <c r="A37" s="27"/>
      <c r="B37" s="28"/>
      <c r="C37" s="28"/>
      <c r="D37" s="28"/>
      <c r="E37" s="29" t="s">
        <v>28</v>
      </c>
      <c r="F37" s="30"/>
      <c r="G37" s="38"/>
      <c r="H37" s="39"/>
    </row>
    <row r="38" spans="1:8" ht="29.25" customHeight="1">
      <c r="A38" s="27">
        <v>2181</v>
      </c>
      <c r="B38" s="40" t="s">
        <v>23</v>
      </c>
      <c r="C38" s="40" t="s">
        <v>19</v>
      </c>
      <c r="D38" s="40" t="s">
        <v>12</v>
      </c>
      <c r="E38" s="29" t="s">
        <v>46</v>
      </c>
      <c r="F38" s="30">
        <f>G38+H38</f>
        <v>0</v>
      </c>
      <c r="G38" s="30">
        <f>G40+G41</f>
        <v>0</v>
      </c>
      <c r="H38" s="31">
        <f>H40+H41</f>
        <v>0</v>
      </c>
    </row>
    <row r="39" spans="1:8" ht="18" customHeight="1">
      <c r="A39" s="27"/>
      <c r="B39" s="40"/>
      <c r="C39" s="40"/>
      <c r="D39" s="40"/>
      <c r="E39" s="29" t="s">
        <v>28</v>
      </c>
      <c r="F39" s="30"/>
      <c r="G39" s="30"/>
      <c r="H39" s="31"/>
    </row>
    <row r="40" spans="1:8" ht="18" customHeight="1">
      <c r="A40" s="27">
        <v>2182</v>
      </c>
      <c r="B40" s="40" t="s">
        <v>23</v>
      </c>
      <c r="C40" s="40" t="s">
        <v>19</v>
      </c>
      <c r="D40" s="40" t="s">
        <v>12</v>
      </c>
      <c r="E40" s="29" t="s">
        <v>47</v>
      </c>
      <c r="F40" s="30">
        <f>G40+H40</f>
        <v>0</v>
      </c>
      <c r="G40" s="30"/>
      <c r="H40" s="31"/>
    </row>
    <row r="41" spans="1:8" ht="18" customHeight="1">
      <c r="A41" s="27">
        <v>2183</v>
      </c>
      <c r="B41" s="40" t="s">
        <v>23</v>
      </c>
      <c r="C41" s="40" t="s">
        <v>19</v>
      </c>
      <c r="D41" s="40" t="s">
        <v>12</v>
      </c>
      <c r="E41" s="29" t="s">
        <v>48</v>
      </c>
      <c r="F41" s="30">
        <f>G41+H41</f>
        <v>0</v>
      </c>
      <c r="G41" s="30"/>
      <c r="H41" s="31"/>
    </row>
    <row r="42" spans="1:8" ht="27.75" customHeight="1">
      <c r="A42" s="27">
        <v>2184</v>
      </c>
      <c r="B42" s="40" t="s">
        <v>23</v>
      </c>
      <c r="C42" s="40" t="s">
        <v>19</v>
      </c>
      <c r="D42" s="40" t="s">
        <v>12</v>
      </c>
      <c r="E42" s="29" t="s">
        <v>49</v>
      </c>
      <c r="F42" s="30">
        <f>G42+H42</f>
        <v>0</v>
      </c>
      <c r="G42" s="30"/>
      <c r="H42" s="31"/>
    </row>
    <row r="43" spans="1:8" s="26" customFormat="1" ht="30.75" customHeight="1">
      <c r="A43" s="21">
        <v>2200</v>
      </c>
      <c r="B43" s="22" t="s">
        <v>50</v>
      </c>
      <c r="C43" s="22" t="s">
        <v>24</v>
      </c>
      <c r="D43" s="22" t="s">
        <v>24</v>
      </c>
      <c r="E43" s="44" t="s">
        <v>51</v>
      </c>
      <c r="F43" s="45">
        <f>G43+H43</f>
        <v>1000</v>
      </c>
      <c r="G43" s="45">
        <f>G45+G48+G51+G54+G58</f>
        <v>1000</v>
      </c>
      <c r="H43" s="46">
        <f>H45+H48+H51+H54+H58</f>
        <v>0</v>
      </c>
    </row>
    <row r="44" spans="1:8" ht="18.75" customHeight="1">
      <c r="A44" s="27"/>
      <c r="B44" s="28"/>
      <c r="C44" s="28"/>
      <c r="D44" s="28"/>
      <c r="E44" s="29" t="s">
        <v>26</v>
      </c>
      <c r="F44" s="30"/>
      <c r="G44" s="30"/>
      <c r="H44" s="31"/>
    </row>
    <row r="45" spans="1:8" ht="18.75" customHeight="1">
      <c r="A45" s="27">
        <v>2210</v>
      </c>
      <c r="B45" s="28" t="s">
        <v>50</v>
      </c>
      <c r="C45" s="40" t="s">
        <v>12</v>
      </c>
      <c r="D45" s="40" t="s">
        <v>24</v>
      </c>
      <c r="E45" s="42" t="s">
        <v>52</v>
      </c>
      <c r="F45" s="30">
        <f>G45+H45</f>
        <v>0</v>
      </c>
      <c r="G45" s="30">
        <f>G47</f>
        <v>0</v>
      </c>
      <c r="H45" s="31">
        <f>H47</f>
        <v>0</v>
      </c>
    </row>
    <row r="46" spans="1:8" ht="14.25" customHeight="1">
      <c r="A46" s="27"/>
      <c r="B46" s="28"/>
      <c r="C46" s="28"/>
      <c r="D46" s="28"/>
      <c r="E46" s="29" t="s">
        <v>28</v>
      </c>
      <c r="F46" s="30"/>
      <c r="G46" s="30"/>
      <c r="H46" s="31"/>
    </row>
    <row r="47" spans="1:8" ht="18.75" customHeight="1">
      <c r="A47" s="27">
        <v>2211</v>
      </c>
      <c r="B47" s="40" t="s">
        <v>50</v>
      </c>
      <c r="C47" s="40" t="s">
        <v>12</v>
      </c>
      <c r="D47" s="40" t="s">
        <v>12</v>
      </c>
      <c r="E47" s="29" t="s">
        <v>53</v>
      </c>
      <c r="F47" s="30">
        <f>G47+H47</f>
        <v>0</v>
      </c>
      <c r="G47" s="30"/>
      <c r="H47" s="31"/>
    </row>
    <row r="48" spans="1:8" ht="18.75" customHeight="1">
      <c r="A48" s="27">
        <v>2220</v>
      </c>
      <c r="B48" s="28" t="s">
        <v>50</v>
      </c>
      <c r="C48" s="28" t="s">
        <v>13</v>
      </c>
      <c r="D48" s="28" t="s">
        <v>24</v>
      </c>
      <c r="E48" s="42" t="s">
        <v>54</v>
      </c>
      <c r="F48" s="30">
        <f>G48+H48</f>
        <v>1000</v>
      </c>
      <c r="G48" s="30">
        <f>G50</f>
        <v>1000</v>
      </c>
      <c r="H48" s="31">
        <f>H50</f>
        <v>0</v>
      </c>
    </row>
    <row r="49" spans="1:8" s="37" customFormat="1" ht="15" customHeight="1">
      <c r="A49" s="27"/>
      <c r="B49" s="28"/>
      <c r="C49" s="28"/>
      <c r="D49" s="28"/>
      <c r="E49" s="29" t="s">
        <v>28</v>
      </c>
      <c r="F49" s="30"/>
      <c r="G49" s="38"/>
      <c r="H49" s="39"/>
    </row>
    <row r="50" spans="1:8" ht="18.75" customHeight="1">
      <c r="A50" s="27">
        <v>2221</v>
      </c>
      <c r="B50" s="40" t="s">
        <v>50</v>
      </c>
      <c r="C50" s="40" t="s">
        <v>13</v>
      </c>
      <c r="D50" s="40" t="s">
        <v>12</v>
      </c>
      <c r="E50" s="29" t="s">
        <v>55</v>
      </c>
      <c r="F50" s="30">
        <f>G50+H50</f>
        <v>1000</v>
      </c>
      <c r="G50" s="30">
        <f>[2]hat6!G140</f>
        <v>1000</v>
      </c>
      <c r="H50" s="31"/>
    </row>
    <row r="51" spans="1:8" ht="18.75" customHeight="1">
      <c r="A51" s="27">
        <v>2230</v>
      </c>
      <c r="B51" s="28" t="s">
        <v>50</v>
      </c>
      <c r="C51" s="40" t="s">
        <v>14</v>
      </c>
      <c r="D51" s="40" t="s">
        <v>24</v>
      </c>
      <c r="E51" s="42" t="s">
        <v>56</v>
      </c>
      <c r="F51" s="30">
        <f>G51+H51</f>
        <v>0</v>
      </c>
      <c r="G51" s="30">
        <f>G53</f>
        <v>0</v>
      </c>
      <c r="H51" s="31">
        <f>H53</f>
        <v>0</v>
      </c>
    </row>
    <row r="52" spans="1:8" s="37" customFormat="1" ht="15" customHeight="1">
      <c r="A52" s="27"/>
      <c r="B52" s="28"/>
      <c r="C52" s="28"/>
      <c r="D52" s="28"/>
      <c r="E52" s="29" t="s">
        <v>28</v>
      </c>
      <c r="F52" s="30"/>
      <c r="G52" s="38"/>
      <c r="H52" s="39"/>
    </row>
    <row r="53" spans="1:8" ht="15" customHeight="1">
      <c r="A53" s="27">
        <v>2231</v>
      </c>
      <c r="B53" s="40" t="s">
        <v>50</v>
      </c>
      <c r="C53" s="40" t="s">
        <v>14</v>
      </c>
      <c r="D53" s="40" t="s">
        <v>12</v>
      </c>
      <c r="E53" s="29" t="s">
        <v>57</v>
      </c>
      <c r="F53" s="30">
        <f>G53+H53</f>
        <v>0</v>
      </c>
      <c r="G53" s="30"/>
      <c r="H53" s="31"/>
    </row>
    <row r="54" spans="1:8" ht="31.5" customHeight="1">
      <c r="A54" s="27">
        <v>2240</v>
      </c>
      <c r="B54" s="28" t="s">
        <v>50</v>
      </c>
      <c r="C54" s="28" t="s">
        <v>15</v>
      </c>
      <c r="D54" s="28" t="s">
        <v>24</v>
      </c>
      <c r="E54" s="42" t="s">
        <v>58</v>
      </c>
      <c r="F54" s="30">
        <f>G54+H54</f>
        <v>0</v>
      </c>
      <c r="G54" s="30">
        <f>G56</f>
        <v>0</v>
      </c>
      <c r="H54" s="31">
        <f>H56</f>
        <v>0</v>
      </c>
    </row>
    <row r="55" spans="1:8" s="37" customFormat="1" ht="15" customHeight="1">
      <c r="A55" s="27"/>
      <c r="B55" s="28"/>
      <c r="C55" s="28"/>
      <c r="D55" s="28"/>
      <c r="E55" s="29" t="s">
        <v>28</v>
      </c>
      <c r="F55" s="30"/>
      <c r="G55" s="38"/>
      <c r="H55" s="39"/>
    </row>
    <row r="56" spans="1:8" ht="30" customHeight="1">
      <c r="A56" s="27">
        <v>2241</v>
      </c>
      <c r="B56" s="40" t="s">
        <v>50</v>
      </c>
      <c r="C56" s="40" t="s">
        <v>15</v>
      </c>
      <c r="D56" s="40" t="s">
        <v>12</v>
      </c>
      <c r="E56" s="29" t="s">
        <v>58</v>
      </c>
      <c r="F56" s="30">
        <f>G56+H56</f>
        <v>0</v>
      </c>
      <c r="G56" s="30"/>
      <c r="H56" s="31"/>
    </row>
    <row r="57" spans="1:8" ht="14.25" customHeight="1">
      <c r="A57" s="27"/>
      <c r="B57" s="28"/>
      <c r="C57" s="28"/>
      <c r="D57" s="28"/>
      <c r="E57" s="29" t="s">
        <v>28</v>
      </c>
      <c r="F57" s="30"/>
      <c r="G57" s="30"/>
      <c r="H57" s="31"/>
    </row>
    <row r="58" spans="1:8" ht="19.5" customHeight="1">
      <c r="A58" s="27">
        <v>2250</v>
      </c>
      <c r="B58" s="28" t="s">
        <v>50</v>
      </c>
      <c r="C58" s="28" t="s">
        <v>16</v>
      </c>
      <c r="D58" s="28" t="s">
        <v>24</v>
      </c>
      <c r="E58" s="42" t="s">
        <v>59</v>
      </c>
      <c r="F58" s="30">
        <f>G58+H58</f>
        <v>0</v>
      </c>
      <c r="G58" s="30">
        <f>G60</f>
        <v>0</v>
      </c>
      <c r="H58" s="31">
        <f>H60</f>
        <v>0</v>
      </c>
    </row>
    <row r="59" spans="1:8" s="37" customFormat="1" ht="15" customHeight="1">
      <c r="A59" s="27"/>
      <c r="B59" s="28"/>
      <c r="C59" s="28"/>
      <c r="D59" s="28"/>
      <c r="E59" s="29" t="s">
        <v>28</v>
      </c>
      <c r="F59" s="30"/>
      <c r="G59" s="38"/>
      <c r="H59" s="39"/>
    </row>
    <row r="60" spans="1:8" ht="19.5" customHeight="1">
      <c r="A60" s="27">
        <v>2251</v>
      </c>
      <c r="B60" s="40" t="s">
        <v>50</v>
      </c>
      <c r="C60" s="40" t="s">
        <v>16</v>
      </c>
      <c r="D60" s="40" t="s">
        <v>12</v>
      </c>
      <c r="E60" s="29" t="s">
        <v>59</v>
      </c>
      <c r="F60" s="30">
        <f>G60+H60</f>
        <v>0</v>
      </c>
      <c r="G60" s="30"/>
      <c r="H60" s="31"/>
    </row>
    <row r="61" spans="1:8" s="26" customFormat="1" ht="47.25" customHeight="1">
      <c r="A61" s="21">
        <v>2300</v>
      </c>
      <c r="B61" s="22" t="s">
        <v>60</v>
      </c>
      <c r="C61" s="22" t="s">
        <v>24</v>
      </c>
      <c r="D61" s="22" t="s">
        <v>24</v>
      </c>
      <c r="E61" s="44" t="s">
        <v>61</v>
      </c>
      <c r="F61" s="45">
        <f>G61+H61</f>
        <v>0</v>
      </c>
      <c r="G61" s="45">
        <f>G63+G68+G71+G75+G78+G81+G84</f>
        <v>0</v>
      </c>
      <c r="H61" s="46">
        <f>H63+H68+H71+H75+H78+H81+H84</f>
        <v>0</v>
      </c>
    </row>
    <row r="62" spans="1:8" ht="17.25" customHeight="1">
      <c r="A62" s="27"/>
      <c r="B62" s="28"/>
      <c r="C62" s="28"/>
      <c r="D62" s="28"/>
      <c r="E62" s="29" t="s">
        <v>26</v>
      </c>
      <c r="F62" s="30"/>
      <c r="G62" s="30"/>
      <c r="H62" s="31"/>
    </row>
    <row r="63" spans="1:8" ht="17.25" customHeight="1">
      <c r="A63" s="27">
        <v>2310</v>
      </c>
      <c r="B63" s="28" t="s">
        <v>60</v>
      </c>
      <c r="C63" s="28" t="s">
        <v>12</v>
      </c>
      <c r="D63" s="28" t="s">
        <v>24</v>
      </c>
      <c r="E63" s="42" t="s">
        <v>62</v>
      </c>
      <c r="F63" s="30">
        <f>G63+H63</f>
        <v>0</v>
      </c>
      <c r="G63" s="30">
        <f>G65+G66+G67</f>
        <v>0</v>
      </c>
      <c r="H63" s="31">
        <f>H65+H66+H67</f>
        <v>0</v>
      </c>
    </row>
    <row r="64" spans="1:8" s="37" customFormat="1" ht="17.25" customHeight="1">
      <c r="A64" s="27"/>
      <c r="B64" s="28"/>
      <c r="C64" s="28"/>
      <c r="D64" s="28"/>
      <c r="E64" s="29" t="s">
        <v>28</v>
      </c>
      <c r="F64" s="30"/>
      <c r="G64" s="38"/>
      <c r="H64" s="39"/>
    </row>
    <row r="65" spans="1:8" ht="17.25" customHeight="1">
      <c r="A65" s="27">
        <v>2311</v>
      </c>
      <c r="B65" s="40" t="s">
        <v>60</v>
      </c>
      <c r="C65" s="40" t="s">
        <v>12</v>
      </c>
      <c r="D65" s="40" t="s">
        <v>12</v>
      </c>
      <c r="E65" s="29" t="s">
        <v>63</v>
      </c>
      <c r="F65" s="30">
        <f>G65+H65</f>
        <v>0</v>
      </c>
      <c r="G65" s="30"/>
      <c r="H65" s="31"/>
    </row>
    <row r="66" spans="1:8" ht="17.25" customHeight="1">
      <c r="A66" s="27">
        <v>2312</v>
      </c>
      <c r="B66" s="40" t="s">
        <v>60</v>
      </c>
      <c r="C66" s="40" t="s">
        <v>12</v>
      </c>
      <c r="D66" s="40" t="s">
        <v>13</v>
      </c>
      <c r="E66" s="29" t="s">
        <v>64</v>
      </c>
      <c r="F66" s="30">
        <f>G66+H66</f>
        <v>0</v>
      </c>
      <c r="G66" s="30"/>
      <c r="H66" s="31"/>
    </row>
    <row r="67" spans="1:8" ht="17.25" customHeight="1">
      <c r="A67" s="27">
        <v>2313</v>
      </c>
      <c r="B67" s="40" t="s">
        <v>60</v>
      </c>
      <c r="C67" s="40" t="s">
        <v>12</v>
      </c>
      <c r="D67" s="40" t="s">
        <v>14</v>
      </c>
      <c r="E67" s="29" t="s">
        <v>65</v>
      </c>
      <c r="F67" s="30">
        <f>G67+H67</f>
        <v>0</v>
      </c>
      <c r="G67" s="30"/>
      <c r="H67" s="31"/>
    </row>
    <row r="68" spans="1:8" ht="17.25" customHeight="1">
      <c r="A68" s="27">
        <v>2320</v>
      </c>
      <c r="B68" s="28" t="s">
        <v>60</v>
      </c>
      <c r="C68" s="28" t="s">
        <v>13</v>
      </c>
      <c r="D68" s="28" t="s">
        <v>24</v>
      </c>
      <c r="E68" s="42" t="s">
        <v>66</v>
      </c>
      <c r="F68" s="30">
        <f>G68+H68</f>
        <v>0</v>
      </c>
      <c r="G68" s="30">
        <f>G70</f>
        <v>0</v>
      </c>
      <c r="H68" s="31">
        <f>H70</f>
        <v>0</v>
      </c>
    </row>
    <row r="69" spans="1:8" s="37" customFormat="1" ht="17.25" customHeight="1">
      <c r="A69" s="27"/>
      <c r="B69" s="28"/>
      <c r="C69" s="28"/>
      <c r="D69" s="28"/>
      <c r="E69" s="29" t="s">
        <v>28</v>
      </c>
      <c r="F69" s="30"/>
      <c r="G69" s="38"/>
      <c r="H69" s="39"/>
    </row>
    <row r="70" spans="1:8" ht="17.25" customHeight="1">
      <c r="A70" s="27">
        <v>2321</v>
      </c>
      <c r="B70" s="40" t="s">
        <v>60</v>
      </c>
      <c r="C70" s="40" t="s">
        <v>13</v>
      </c>
      <c r="D70" s="40" t="s">
        <v>12</v>
      </c>
      <c r="E70" s="29" t="s">
        <v>67</v>
      </c>
      <c r="F70" s="30">
        <f>G70+H70</f>
        <v>0</v>
      </c>
      <c r="G70" s="30"/>
      <c r="H70" s="31"/>
    </row>
    <row r="71" spans="1:8" ht="17.25" customHeight="1">
      <c r="A71" s="27">
        <v>2330</v>
      </c>
      <c r="B71" s="28" t="s">
        <v>60</v>
      </c>
      <c r="C71" s="28" t="s">
        <v>14</v>
      </c>
      <c r="D71" s="28" t="s">
        <v>24</v>
      </c>
      <c r="E71" s="42" t="s">
        <v>68</v>
      </c>
      <c r="F71" s="30">
        <f>G71+H71</f>
        <v>0</v>
      </c>
      <c r="G71" s="30">
        <f>G73+G74</f>
        <v>0</v>
      </c>
      <c r="H71" s="31">
        <f>H73+H74</f>
        <v>0</v>
      </c>
    </row>
    <row r="72" spans="1:8" s="37" customFormat="1" ht="17.25" customHeight="1">
      <c r="A72" s="27"/>
      <c r="B72" s="28"/>
      <c r="C72" s="28"/>
      <c r="D72" s="28"/>
      <c r="E72" s="29" t="s">
        <v>28</v>
      </c>
      <c r="F72" s="30"/>
      <c r="G72" s="38"/>
      <c r="H72" s="39"/>
    </row>
    <row r="73" spans="1:8" ht="17.25" customHeight="1">
      <c r="A73" s="27">
        <v>2331</v>
      </c>
      <c r="B73" s="40" t="s">
        <v>60</v>
      </c>
      <c r="C73" s="40" t="s">
        <v>14</v>
      </c>
      <c r="D73" s="40" t="s">
        <v>12</v>
      </c>
      <c r="E73" s="29" t="s">
        <v>69</v>
      </c>
      <c r="F73" s="30">
        <f>G73+H73</f>
        <v>0</v>
      </c>
      <c r="G73" s="30"/>
      <c r="H73" s="31"/>
    </row>
    <row r="74" spans="1:8" ht="17.25" customHeight="1">
      <c r="A74" s="27">
        <v>2332</v>
      </c>
      <c r="B74" s="40" t="s">
        <v>60</v>
      </c>
      <c r="C74" s="40" t="s">
        <v>14</v>
      </c>
      <c r="D74" s="40" t="s">
        <v>13</v>
      </c>
      <c r="E74" s="29" t="s">
        <v>70</v>
      </c>
      <c r="F74" s="30">
        <f>G74+H74</f>
        <v>0</v>
      </c>
      <c r="G74" s="30"/>
      <c r="H74" s="31"/>
    </row>
    <row r="75" spans="1:8" ht="17.25" customHeight="1">
      <c r="A75" s="27">
        <v>2340</v>
      </c>
      <c r="B75" s="28" t="s">
        <v>60</v>
      </c>
      <c r="C75" s="28" t="s">
        <v>15</v>
      </c>
      <c r="D75" s="28" t="s">
        <v>24</v>
      </c>
      <c r="E75" s="42" t="s">
        <v>71</v>
      </c>
      <c r="F75" s="30">
        <f>G75+H75</f>
        <v>0</v>
      </c>
      <c r="G75" s="30">
        <f>G77</f>
        <v>0</v>
      </c>
      <c r="H75" s="31">
        <f>H77</f>
        <v>0</v>
      </c>
    </row>
    <row r="76" spans="1:8" s="37" customFormat="1" ht="17.25" customHeight="1">
      <c r="A76" s="27"/>
      <c r="B76" s="28"/>
      <c r="C76" s="28"/>
      <c r="D76" s="28"/>
      <c r="E76" s="29" t="s">
        <v>28</v>
      </c>
      <c r="F76" s="30"/>
      <c r="G76" s="38"/>
      <c r="H76" s="39"/>
    </row>
    <row r="77" spans="1:8" ht="17.25" customHeight="1">
      <c r="A77" s="27">
        <v>2341</v>
      </c>
      <c r="B77" s="40" t="s">
        <v>60</v>
      </c>
      <c r="C77" s="40" t="s">
        <v>15</v>
      </c>
      <c r="D77" s="40" t="s">
        <v>12</v>
      </c>
      <c r="E77" s="29" t="s">
        <v>71</v>
      </c>
      <c r="F77" s="30">
        <f>G77+H77</f>
        <v>0</v>
      </c>
      <c r="G77" s="30"/>
      <c r="H77" s="31"/>
    </row>
    <row r="78" spans="1:8" ht="17.25" customHeight="1">
      <c r="A78" s="27">
        <v>2350</v>
      </c>
      <c r="B78" s="28" t="s">
        <v>60</v>
      </c>
      <c r="C78" s="28" t="s">
        <v>16</v>
      </c>
      <c r="D78" s="28" t="s">
        <v>24</v>
      </c>
      <c r="E78" s="42" t="s">
        <v>72</v>
      </c>
      <c r="F78" s="30">
        <f>G78+H78</f>
        <v>0</v>
      </c>
      <c r="G78" s="30">
        <f>G80</f>
        <v>0</v>
      </c>
      <c r="H78" s="31">
        <f>H80</f>
        <v>0</v>
      </c>
    </row>
    <row r="79" spans="1:8" s="37" customFormat="1" ht="17.25" customHeight="1">
      <c r="A79" s="27"/>
      <c r="B79" s="28"/>
      <c r="C79" s="28"/>
      <c r="D79" s="28"/>
      <c r="E79" s="29" t="s">
        <v>28</v>
      </c>
      <c r="F79" s="30"/>
      <c r="G79" s="38"/>
      <c r="H79" s="39"/>
    </row>
    <row r="80" spans="1:8" ht="17.25" customHeight="1">
      <c r="A80" s="27">
        <v>2351</v>
      </c>
      <c r="B80" s="40" t="s">
        <v>60</v>
      </c>
      <c r="C80" s="40" t="s">
        <v>16</v>
      </c>
      <c r="D80" s="40" t="s">
        <v>12</v>
      </c>
      <c r="E80" s="29" t="s">
        <v>73</v>
      </c>
      <c r="F80" s="30">
        <f>G80+H80</f>
        <v>0</v>
      </c>
      <c r="G80" s="30"/>
      <c r="H80" s="31"/>
    </row>
    <row r="81" spans="1:8" ht="31.5" customHeight="1">
      <c r="A81" s="27">
        <v>2360</v>
      </c>
      <c r="B81" s="28" t="s">
        <v>60</v>
      </c>
      <c r="C81" s="28" t="s">
        <v>17</v>
      </c>
      <c r="D81" s="28" t="s">
        <v>24</v>
      </c>
      <c r="E81" s="42" t="s">
        <v>74</v>
      </c>
      <c r="F81" s="30">
        <f>G81+H81</f>
        <v>0</v>
      </c>
      <c r="G81" s="30">
        <f>G83</f>
        <v>0</v>
      </c>
      <c r="H81" s="31">
        <f>H83</f>
        <v>0</v>
      </c>
    </row>
    <row r="82" spans="1:8" s="37" customFormat="1" ht="16.5" customHeight="1">
      <c r="A82" s="27"/>
      <c r="B82" s="28"/>
      <c r="C82" s="28"/>
      <c r="D82" s="28"/>
      <c r="E82" s="29" t="s">
        <v>28</v>
      </c>
      <c r="F82" s="30"/>
      <c r="G82" s="38"/>
      <c r="H82" s="39"/>
    </row>
    <row r="83" spans="1:8" ht="29.25" customHeight="1">
      <c r="A83" s="27">
        <v>2361</v>
      </c>
      <c r="B83" s="40" t="s">
        <v>60</v>
      </c>
      <c r="C83" s="40" t="s">
        <v>17</v>
      </c>
      <c r="D83" s="40" t="s">
        <v>12</v>
      </c>
      <c r="E83" s="29" t="s">
        <v>74</v>
      </c>
      <c r="F83" s="30">
        <f>G83+H83</f>
        <v>0</v>
      </c>
      <c r="G83" s="30"/>
      <c r="H83" s="31"/>
    </row>
    <row r="84" spans="1:8" ht="33.75" customHeight="1">
      <c r="A84" s="27">
        <v>2370</v>
      </c>
      <c r="B84" s="28" t="s">
        <v>60</v>
      </c>
      <c r="C84" s="28" t="s">
        <v>18</v>
      </c>
      <c r="D84" s="28" t="s">
        <v>24</v>
      </c>
      <c r="E84" s="42" t="s">
        <v>75</v>
      </c>
      <c r="F84" s="30">
        <f>G84+H84</f>
        <v>0</v>
      </c>
      <c r="G84" s="30">
        <f>G86</f>
        <v>0</v>
      </c>
      <c r="H84" s="31">
        <f>H86</f>
        <v>0</v>
      </c>
    </row>
    <row r="85" spans="1:8" s="37" customFormat="1" ht="17.25" customHeight="1">
      <c r="A85" s="27"/>
      <c r="B85" s="28"/>
      <c r="C85" s="28"/>
      <c r="D85" s="28"/>
      <c r="E85" s="29" t="s">
        <v>28</v>
      </c>
      <c r="F85" s="30"/>
      <c r="G85" s="38"/>
      <c r="H85" s="39"/>
    </row>
    <row r="86" spans="1:8" ht="17.25" customHeight="1">
      <c r="A86" s="27">
        <v>2371</v>
      </c>
      <c r="B86" s="40" t="s">
        <v>60</v>
      </c>
      <c r="C86" s="40" t="s">
        <v>18</v>
      </c>
      <c r="D86" s="40" t="s">
        <v>12</v>
      </c>
      <c r="E86" s="29" t="s">
        <v>76</v>
      </c>
      <c r="F86" s="30">
        <f>G86+H86</f>
        <v>0</v>
      </c>
      <c r="G86" s="30"/>
      <c r="H86" s="31"/>
    </row>
    <row r="87" spans="1:8" s="26" customFormat="1" ht="48.75" customHeight="1">
      <c r="A87" s="21">
        <v>2400</v>
      </c>
      <c r="B87" s="22" t="s">
        <v>77</v>
      </c>
      <c r="C87" s="22" t="s">
        <v>24</v>
      </c>
      <c r="D87" s="22" t="s">
        <v>24</v>
      </c>
      <c r="E87" s="44" t="s">
        <v>78</v>
      </c>
      <c r="F87" s="45">
        <f>G87+H87</f>
        <v>172712.3</v>
      </c>
      <c r="G87" s="45">
        <f>G89+G93+G99+G107+G112+G119+G122+G128+G137</f>
        <v>4100</v>
      </c>
      <c r="H87" s="46">
        <f>H89+H93+H99+H107+H112+H119+H122+H128+H137</f>
        <v>168612.3</v>
      </c>
    </row>
    <row r="88" spans="1:8" ht="18" customHeight="1">
      <c r="A88" s="27"/>
      <c r="B88" s="28"/>
      <c r="C88" s="28"/>
      <c r="D88" s="28"/>
      <c r="E88" s="29" t="s">
        <v>26</v>
      </c>
      <c r="F88" s="30"/>
      <c r="G88" s="30"/>
      <c r="H88" s="31"/>
    </row>
    <row r="89" spans="1:8" ht="41.25" customHeight="1">
      <c r="A89" s="27">
        <v>2410</v>
      </c>
      <c r="B89" s="28" t="s">
        <v>77</v>
      </c>
      <c r="C89" s="28" t="s">
        <v>12</v>
      </c>
      <c r="D89" s="28" t="s">
        <v>24</v>
      </c>
      <c r="E89" s="42" t="s">
        <v>79</v>
      </c>
      <c r="F89" s="30">
        <f>G89+H89</f>
        <v>-10000</v>
      </c>
      <c r="G89" s="30">
        <f>G91+G92</f>
        <v>0</v>
      </c>
      <c r="H89" s="31">
        <f>H91+H92</f>
        <v>-10000</v>
      </c>
    </row>
    <row r="90" spans="1:8" s="37" customFormat="1" ht="19.5" customHeight="1">
      <c r="A90" s="27"/>
      <c r="B90" s="28"/>
      <c r="C90" s="28"/>
      <c r="D90" s="28"/>
      <c r="E90" s="29" t="s">
        <v>28</v>
      </c>
      <c r="F90" s="30"/>
      <c r="G90" s="38"/>
      <c r="H90" s="39"/>
    </row>
    <row r="91" spans="1:8" ht="28.5" customHeight="1">
      <c r="A91" s="27">
        <v>2411</v>
      </c>
      <c r="B91" s="40" t="s">
        <v>77</v>
      </c>
      <c r="C91" s="40" t="s">
        <v>12</v>
      </c>
      <c r="D91" s="40" t="s">
        <v>12</v>
      </c>
      <c r="E91" s="29" t="s">
        <v>80</v>
      </c>
      <c r="F91" s="30">
        <f>G91+H91</f>
        <v>-10000</v>
      </c>
      <c r="G91" s="30"/>
      <c r="H91" s="31">
        <v>-10000</v>
      </c>
    </row>
    <row r="92" spans="1:8" ht="27" customHeight="1">
      <c r="A92" s="27">
        <v>2412</v>
      </c>
      <c r="B92" s="40" t="s">
        <v>77</v>
      </c>
      <c r="C92" s="40" t="s">
        <v>12</v>
      </c>
      <c r="D92" s="40" t="s">
        <v>13</v>
      </c>
      <c r="E92" s="29" t="s">
        <v>81</v>
      </c>
      <c r="F92" s="30">
        <f>G92+H92</f>
        <v>0</v>
      </c>
      <c r="G92" s="30"/>
      <c r="H92" s="31"/>
    </row>
    <row r="93" spans="1:8" ht="41.25" customHeight="1">
      <c r="A93" s="27">
        <v>2420</v>
      </c>
      <c r="B93" s="28" t="s">
        <v>77</v>
      </c>
      <c r="C93" s="28" t="s">
        <v>13</v>
      </c>
      <c r="D93" s="28" t="s">
        <v>24</v>
      </c>
      <c r="E93" s="42" t="s">
        <v>82</v>
      </c>
      <c r="F93" s="30">
        <f>G93+H93</f>
        <v>68265.5</v>
      </c>
      <c r="G93" s="30">
        <f>G95+G96+G97+G98</f>
        <v>4100</v>
      </c>
      <c r="H93" s="31">
        <f>H95+H96+H97+H98</f>
        <v>64165.5</v>
      </c>
    </row>
    <row r="94" spans="1:8" s="37" customFormat="1" ht="17.25" customHeight="1">
      <c r="A94" s="27"/>
      <c r="B94" s="28"/>
      <c r="C94" s="28"/>
      <c r="D94" s="28"/>
      <c r="E94" s="29" t="s">
        <v>28</v>
      </c>
      <c r="F94" s="30"/>
      <c r="G94" s="38"/>
      <c r="H94" s="39"/>
    </row>
    <row r="95" spans="1:8" ht="17.25" customHeight="1">
      <c r="A95" s="27">
        <v>2421</v>
      </c>
      <c r="B95" s="40" t="s">
        <v>77</v>
      </c>
      <c r="C95" s="40" t="s">
        <v>13</v>
      </c>
      <c r="D95" s="40" t="s">
        <v>12</v>
      </c>
      <c r="E95" s="29" t="s">
        <v>83</v>
      </c>
      <c r="F95" s="30">
        <f>G95+H95</f>
        <v>4100</v>
      </c>
      <c r="G95" s="30">
        <f>[2]hat6!G246</f>
        <v>4100</v>
      </c>
      <c r="H95" s="31">
        <v>0</v>
      </c>
    </row>
    <row r="96" spans="1:8" ht="17.25" customHeight="1">
      <c r="A96" s="27">
        <v>2422</v>
      </c>
      <c r="B96" s="40" t="s">
        <v>77</v>
      </c>
      <c r="C96" s="40" t="s">
        <v>13</v>
      </c>
      <c r="D96" s="40" t="s">
        <v>13</v>
      </c>
      <c r="E96" s="29" t="s">
        <v>84</v>
      </c>
      <c r="F96" s="30">
        <f>G96+H96</f>
        <v>0</v>
      </c>
      <c r="G96" s="30"/>
      <c r="H96" s="31"/>
    </row>
    <row r="97" spans="1:8" ht="17.25" customHeight="1">
      <c r="A97" s="27">
        <v>2423</v>
      </c>
      <c r="B97" s="40" t="s">
        <v>77</v>
      </c>
      <c r="C97" s="40" t="s">
        <v>13</v>
      </c>
      <c r="D97" s="40" t="s">
        <v>14</v>
      </c>
      <c r="E97" s="29" t="s">
        <v>85</v>
      </c>
      <c r="F97" s="30">
        <f>G97+H97</f>
        <v>0</v>
      </c>
      <c r="G97" s="30"/>
      <c r="H97" s="31"/>
    </row>
    <row r="98" spans="1:8" ht="17.25" customHeight="1">
      <c r="A98" s="27">
        <v>2424</v>
      </c>
      <c r="B98" s="40" t="s">
        <v>77</v>
      </c>
      <c r="C98" s="40" t="s">
        <v>13</v>
      </c>
      <c r="D98" s="40" t="s">
        <v>15</v>
      </c>
      <c r="E98" s="47"/>
      <c r="F98" s="30">
        <f>G98+H98</f>
        <v>64165.5</v>
      </c>
      <c r="G98" s="30"/>
      <c r="H98" s="31">
        <v>64165.5</v>
      </c>
    </row>
    <row r="99" spans="1:8" ht="17.25" customHeight="1">
      <c r="A99" s="27">
        <v>2430</v>
      </c>
      <c r="B99" s="28" t="s">
        <v>77</v>
      </c>
      <c r="C99" s="28" t="s">
        <v>14</v>
      </c>
      <c r="D99" s="28" t="s">
        <v>24</v>
      </c>
      <c r="E99" s="42" t="s">
        <v>86</v>
      </c>
      <c r="F99" s="30">
        <f>G99+H99</f>
        <v>0</v>
      </c>
      <c r="G99" s="30">
        <f>G101+G102+G103+G104+G105+G106</f>
        <v>0</v>
      </c>
      <c r="H99" s="31">
        <f>H101+H102+H103+H104+H105+H106</f>
        <v>0</v>
      </c>
    </row>
    <row r="100" spans="1:8" s="37" customFormat="1" ht="17.25" customHeight="1">
      <c r="A100" s="27"/>
      <c r="B100" s="28"/>
      <c r="C100" s="28"/>
      <c r="D100" s="28"/>
      <c r="E100" s="29" t="s">
        <v>28</v>
      </c>
      <c r="F100" s="30"/>
      <c r="G100" s="38"/>
      <c r="H100" s="39"/>
    </row>
    <row r="101" spans="1:8" ht="17.25" customHeight="1">
      <c r="A101" s="27">
        <v>2431</v>
      </c>
      <c r="B101" s="40" t="s">
        <v>77</v>
      </c>
      <c r="C101" s="40" t="s">
        <v>14</v>
      </c>
      <c r="D101" s="40" t="s">
        <v>12</v>
      </c>
      <c r="E101" s="29" t="s">
        <v>87</v>
      </c>
      <c r="F101" s="30">
        <f t="shared" ref="F101:F107" si="0">G101+H101</f>
        <v>0</v>
      </c>
      <c r="G101" s="30"/>
      <c r="H101" s="31"/>
    </row>
    <row r="102" spans="1:8" ht="17.25" customHeight="1">
      <c r="A102" s="27">
        <v>2432</v>
      </c>
      <c r="B102" s="40" t="s">
        <v>77</v>
      </c>
      <c r="C102" s="40" t="s">
        <v>14</v>
      </c>
      <c r="D102" s="40" t="s">
        <v>13</v>
      </c>
      <c r="E102" s="29" t="s">
        <v>88</v>
      </c>
      <c r="F102" s="30">
        <f t="shared" si="0"/>
        <v>0</v>
      </c>
      <c r="G102" s="30"/>
      <c r="H102" s="31"/>
    </row>
    <row r="103" spans="1:8" ht="17.25" customHeight="1">
      <c r="A103" s="27">
        <v>2433</v>
      </c>
      <c r="B103" s="40" t="s">
        <v>77</v>
      </c>
      <c r="C103" s="40" t="s">
        <v>14</v>
      </c>
      <c r="D103" s="40" t="s">
        <v>14</v>
      </c>
      <c r="E103" s="29" t="s">
        <v>89</v>
      </c>
      <c r="F103" s="30">
        <f t="shared" si="0"/>
        <v>0</v>
      </c>
      <c r="G103" s="30"/>
      <c r="H103" s="31"/>
    </row>
    <row r="104" spans="1:8" ht="17.25" customHeight="1">
      <c r="A104" s="27">
        <v>2434</v>
      </c>
      <c r="B104" s="40" t="s">
        <v>77</v>
      </c>
      <c r="C104" s="40" t="s">
        <v>14</v>
      </c>
      <c r="D104" s="40" t="s">
        <v>15</v>
      </c>
      <c r="E104" s="29" t="s">
        <v>90</v>
      </c>
      <c r="F104" s="30">
        <f t="shared" si="0"/>
        <v>0</v>
      </c>
      <c r="G104" s="30"/>
      <c r="H104" s="31"/>
    </row>
    <row r="105" spans="1:8" ht="17.25" customHeight="1">
      <c r="A105" s="27">
        <v>2435</v>
      </c>
      <c r="B105" s="40" t="s">
        <v>77</v>
      </c>
      <c r="C105" s="40" t="s">
        <v>14</v>
      </c>
      <c r="D105" s="40" t="s">
        <v>16</v>
      </c>
      <c r="E105" s="29" t="s">
        <v>91</v>
      </c>
      <c r="F105" s="30">
        <f t="shared" si="0"/>
        <v>0</v>
      </c>
      <c r="G105" s="30"/>
      <c r="H105" s="31"/>
    </row>
    <row r="106" spans="1:8" ht="17.25" customHeight="1">
      <c r="A106" s="27">
        <v>2436</v>
      </c>
      <c r="B106" s="40" t="s">
        <v>77</v>
      </c>
      <c r="C106" s="40" t="s">
        <v>14</v>
      </c>
      <c r="D106" s="40" t="s">
        <v>17</v>
      </c>
      <c r="E106" s="29" t="s">
        <v>92</v>
      </c>
      <c r="F106" s="30">
        <f t="shared" si="0"/>
        <v>0</v>
      </c>
      <c r="G106" s="30"/>
      <c r="H106" s="31"/>
    </row>
    <row r="107" spans="1:8" ht="17.25" customHeight="1">
      <c r="A107" s="27">
        <v>2440</v>
      </c>
      <c r="B107" s="28" t="s">
        <v>77</v>
      </c>
      <c r="C107" s="28" t="s">
        <v>15</v>
      </c>
      <c r="D107" s="28" t="s">
        <v>24</v>
      </c>
      <c r="E107" s="42" t="s">
        <v>93</v>
      </c>
      <c r="F107" s="30">
        <f t="shared" si="0"/>
        <v>0</v>
      </c>
      <c r="G107" s="30">
        <f>G109+G110+G111</f>
        <v>0</v>
      </c>
      <c r="H107" s="31">
        <f>H109+H110+H111</f>
        <v>0</v>
      </c>
    </row>
    <row r="108" spans="1:8" s="37" customFormat="1" ht="17.25" customHeight="1">
      <c r="A108" s="27"/>
      <c r="B108" s="28"/>
      <c r="C108" s="28"/>
      <c r="D108" s="28"/>
      <c r="E108" s="29" t="s">
        <v>28</v>
      </c>
      <c r="F108" s="30"/>
      <c r="G108" s="38"/>
      <c r="H108" s="39"/>
    </row>
    <row r="109" spans="1:8" ht="31.5" customHeight="1">
      <c r="A109" s="27">
        <v>2441</v>
      </c>
      <c r="B109" s="40" t="s">
        <v>77</v>
      </c>
      <c r="C109" s="40" t="s">
        <v>15</v>
      </c>
      <c r="D109" s="40" t="s">
        <v>12</v>
      </c>
      <c r="E109" s="29" t="s">
        <v>94</v>
      </c>
      <c r="F109" s="30">
        <f>G109+H109</f>
        <v>0</v>
      </c>
      <c r="G109" s="30"/>
      <c r="H109" s="31"/>
    </row>
    <row r="110" spans="1:8" ht="17.25" customHeight="1">
      <c r="A110" s="27">
        <v>2442</v>
      </c>
      <c r="B110" s="40" t="s">
        <v>77</v>
      </c>
      <c r="C110" s="40" t="s">
        <v>15</v>
      </c>
      <c r="D110" s="40" t="s">
        <v>13</v>
      </c>
      <c r="E110" s="29" t="s">
        <v>95</v>
      </c>
      <c r="F110" s="30">
        <f>G110+H110</f>
        <v>0</v>
      </c>
      <c r="G110" s="30"/>
      <c r="H110" s="31"/>
    </row>
    <row r="111" spans="1:8" ht="17.25" customHeight="1">
      <c r="A111" s="27">
        <v>2443</v>
      </c>
      <c r="B111" s="40" t="s">
        <v>77</v>
      </c>
      <c r="C111" s="40" t="s">
        <v>15</v>
      </c>
      <c r="D111" s="40" t="s">
        <v>14</v>
      </c>
      <c r="E111" s="29" t="s">
        <v>96</v>
      </c>
      <c r="F111" s="30">
        <f>G111+H111</f>
        <v>0</v>
      </c>
      <c r="G111" s="30"/>
      <c r="H111" s="31"/>
    </row>
    <row r="112" spans="1:8" ht="17.25" customHeight="1">
      <c r="A112" s="27">
        <v>2450</v>
      </c>
      <c r="B112" s="28" t="s">
        <v>77</v>
      </c>
      <c r="C112" s="28" t="s">
        <v>16</v>
      </c>
      <c r="D112" s="28" t="s">
        <v>24</v>
      </c>
      <c r="E112" s="42" t="s">
        <v>97</v>
      </c>
      <c r="F112" s="30">
        <f>G112+H112</f>
        <v>114446.8</v>
      </c>
      <c r="G112" s="30">
        <f>G114+G115+G116+G117+G118</f>
        <v>0</v>
      </c>
      <c r="H112" s="31">
        <f>H114+H115+H116+H117+H118</f>
        <v>114446.8</v>
      </c>
    </row>
    <row r="113" spans="1:8" s="37" customFormat="1" ht="17.25" customHeight="1">
      <c r="A113" s="27"/>
      <c r="B113" s="28"/>
      <c r="C113" s="28"/>
      <c r="D113" s="28"/>
      <c r="E113" s="29" t="s">
        <v>28</v>
      </c>
      <c r="F113" s="30"/>
      <c r="G113" s="38"/>
      <c r="H113" s="39"/>
    </row>
    <row r="114" spans="1:8" ht="24" customHeight="1">
      <c r="A114" s="48">
        <v>2451</v>
      </c>
      <c r="B114" s="40" t="s">
        <v>77</v>
      </c>
      <c r="C114" s="40" t="s">
        <v>16</v>
      </c>
      <c r="D114" s="40" t="s">
        <v>12</v>
      </c>
      <c r="E114" s="47" t="s">
        <v>98</v>
      </c>
      <c r="F114" s="30">
        <f t="shared" ref="F114:F119" si="1">G114+H114</f>
        <v>114446.8</v>
      </c>
      <c r="G114" s="30">
        <f>[2]hat6!G312</f>
        <v>0</v>
      </c>
      <c r="H114" s="31">
        <v>114446.8</v>
      </c>
    </row>
    <row r="115" spans="1:8" ht="17.25" customHeight="1">
      <c r="A115" s="27">
        <v>2452</v>
      </c>
      <c r="B115" s="40" t="s">
        <v>77</v>
      </c>
      <c r="C115" s="40" t="s">
        <v>16</v>
      </c>
      <c r="D115" s="40" t="s">
        <v>13</v>
      </c>
      <c r="E115" s="29" t="s">
        <v>99</v>
      </c>
      <c r="F115" s="30">
        <f t="shared" si="1"/>
        <v>0</v>
      </c>
      <c r="G115" s="30"/>
      <c r="H115" s="31"/>
    </row>
    <row r="116" spans="1:8" ht="17.25" customHeight="1">
      <c r="A116" s="27">
        <v>2453</v>
      </c>
      <c r="B116" s="40" t="s">
        <v>77</v>
      </c>
      <c r="C116" s="40" t="s">
        <v>16</v>
      </c>
      <c r="D116" s="40" t="s">
        <v>14</v>
      </c>
      <c r="E116" s="29" t="s">
        <v>100</v>
      </c>
      <c r="F116" s="30">
        <f t="shared" si="1"/>
        <v>0</v>
      </c>
      <c r="G116" s="30"/>
      <c r="H116" s="31"/>
    </row>
    <row r="117" spans="1:8" ht="17.25" customHeight="1">
      <c r="A117" s="27">
        <v>2454</v>
      </c>
      <c r="B117" s="40" t="s">
        <v>77</v>
      </c>
      <c r="C117" s="40" t="s">
        <v>16</v>
      </c>
      <c r="D117" s="40" t="s">
        <v>15</v>
      </c>
      <c r="E117" s="29" t="s">
        <v>101</v>
      </c>
      <c r="F117" s="30">
        <f t="shared" si="1"/>
        <v>0</v>
      </c>
      <c r="G117" s="30"/>
      <c r="H117" s="31"/>
    </row>
    <row r="118" spans="1:8" ht="17.25" customHeight="1">
      <c r="A118" s="27">
        <v>2455</v>
      </c>
      <c r="B118" s="40" t="s">
        <v>77</v>
      </c>
      <c r="C118" s="40" t="s">
        <v>16</v>
      </c>
      <c r="D118" s="40" t="s">
        <v>16</v>
      </c>
      <c r="E118" s="29" t="s">
        <v>102</v>
      </c>
      <c r="F118" s="30">
        <f t="shared" si="1"/>
        <v>0</v>
      </c>
      <c r="G118" s="30"/>
      <c r="H118" s="31"/>
    </row>
    <row r="119" spans="1:8" ht="17.25" customHeight="1">
      <c r="A119" s="27">
        <v>2460</v>
      </c>
      <c r="B119" s="28" t="s">
        <v>77</v>
      </c>
      <c r="C119" s="28" t="s">
        <v>17</v>
      </c>
      <c r="D119" s="28" t="s">
        <v>24</v>
      </c>
      <c r="E119" s="42" t="s">
        <v>103</v>
      </c>
      <c r="F119" s="30">
        <f t="shared" si="1"/>
        <v>0</v>
      </c>
      <c r="G119" s="30">
        <f>G121</f>
        <v>0</v>
      </c>
      <c r="H119" s="31">
        <f>H121</f>
        <v>0</v>
      </c>
    </row>
    <row r="120" spans="1:8" s="37" customFormat="1" ht="17.25" customHeight="1">
      <c r="A120" s="27"/>
      <c r="B120" s="28"/>
      <c r="C120" s="28"/>
      <c r="D120" s="28"/>
      <c r="E120" s="29" t="s">
        <v>28</v>
      </c>
      <c r="F120" s="30"/>
      <c r="G120" s="38"/>
      <c r="H120" s="39"/>
    </row>
    <row r="121" spans="1:8" ht="17.25" customHeight="1">
      <c r="A121" s="27">
        <v>2461</v>
      </c>
      <c r="B121" s="40" t="s">
        <v>77</v>
      </c>
      <c r="C121" s="40" t="s">
        <v>17</v>
      </c>
      <c r="D121" s="40" t="s">
        <v>12</v>
      </c>
      <c r="E121" s="29" t="s">
        <v>104</v>
      </c>
      <c r="F121" s="30">
        <f>G121+H121</f>
        <v>0</v>
      </c>
      <c r="G121" s="30"/>
      <c r="H121" s="31"/>
    </row>
    <row r="122" spans="1:8" ht="17.25" customHeight="1">
      <c r="A122" s="27">
        <v>2470</v>
      </c>
      <c r="B122" s="28" t="s">
        <v>77</v>
      </c>
      <c r="C122" s="28" t="s">
        <v>18</v>
      </c>
      <c r="D122" s="28" t="s">
        <v>24</v>
      </c>
      <c r="E122" s="42" t="s">
        <v>105</v>
      </c>
      <c r="F122" s="30">
        <f>G122+H122</f>
        <v>0</v>
      </c>
      <c r="G122" s="30">
        <f>G124+G125+G126+G127</f>
        <v>0</v>
      </c>
      <c r="H122" s="31">
        <f>H124+H125+H126+H127</f>
        <v>0</v>
      </c>
    </row>
    <row r="123" spans="1:8" s="37" customFormat="1" ht="17.25" customHeight="1">
      <c r="A123" s="27"/>
      <c r="B123" s="28"/>
      <c r="C123" s="28"/>
      <c r="D123" s="28"/>
      <c r="E123" s="29" t="s">
        <v>28</v>
      </c>
      <c r="F123" s="30"/>
      <c r="G123" s="38"/>
      <c r="H123" s="39"/>
    </row>
    <row r="124" spans="1:8" ht="29.25" customHeight="1">
      <c r="A124" s="27">
        <v>2471</v>
      </c>
      <c r="B124" s="40" t="s">
        <v>77</v>
      </c>
      <c r="C124" s="40" t="s">
        <v>18</v>
      </c>
      <c r="D124" s="40" t="s">
        <v>12</v>
      </c>
      <c r="E124" s="29" t="s">
        <v>106</v>
      </c>
      <c r="F124" s="30">
        <f>G124+H124</f>
        <v>0</v>
      </c>
      <c r="G124" s="30"/>
      <c r="H124" s="31"/>
    </row>
    <row r="125" spans="1:8" ht="18.75" customHeight="1">
      <c r="A125" s="27">
        <v>2472</v>
      </c>
      <c r="B125" s="40" t="s">
        <v>77</v>
      </c>
      <c r="C125" s="40" t="s">
        <v>18</v>
      </c>
      <c r="D125" s="40" t="s">
        <v>13</v>
      </c>
      <c r="E125" s="29" t="s">
        <v>107</v>
      </c>
      <c r="F125" s="30">
        <f>G125+H125</f>
        <v>0</v>
      </c>
      <c r="G125" s="30"/>
      <c r="H125" s="31"/>
    </row>
    <row r="126" spans="1:8" ht="18.75" customHeight="1">
      <c r="A126" s="27">
        <v>2473</v>
      </c>
      <c r="B126" s="40" t="s">
        <v>77</v>
      </c>
      <c r="C126" s="40" t="s">
        <v>18</v>
      </c>
      <c r="D126" s="40" t="s">
        <v>14</v>
      </c>
      <c r="E126" s="29" t="s">
        <v>108</v>
      </c>
      <c r="F126" s="30">
        <f>G126+H126</f>
        <v>0</v>
      </c>
      <c r="G126" s="30"/>
      <c r="H126" s="31"/>
    </row>
    <row r="127" spans="1:8" ht="18.75" customHeight="1">
      <c r="A127" s="27">
        <v>2474</v>
      </c>
      <c r="B127" s="40" t="s">
        <v>77</v>
      </c>
      <c r="C127" s="40" t="s">
        <v>18</v>
      </c>
      <c r="D127" s="40" t="s">
        <v>15</v>
      </c>
      <c r="E127" s="29" t="s">
        <v>109</v>
      </c>
      <c r="F127" s="30">
        <f>G127+H127</f>
        <v>0</v>
      </c>
      <c r="G127" s="30"/>
      <c r="H127" s="31"/>
    </row>
    <row r="128" spans="1:8" ht="32.25" customHeight="1">
      <c r="A128" s="27">
        <v>2480</v>
      </c>
      <c r="B128" s="28" t="s">
        <v>77</v>
      </c>
      <c r="C128" s="28" t="s">
        <v>19</v>
      </c>
      <c r="D128" s="28" t="s">
        <v>24</v>
      </c>
      <c r="E128" s="42" t="s">
        <v>110</v>
      </c>
      <c r="F128" s="30">
        <f>G128+H128</f>
        <v>0</v>
      </c>
      <c r="G128" s="30">
        <f>G130+G131+G132+G133+G134+G135+G136</f>
        <v>0</v>
      </c>
      <c r="H128" s="31">
        <f>H130+H131+H132+H133+H134+H135+H136</f>
        <v>0</v>
      </c>
    </row>
    <row r="129" spans="1:10" s="37" customFormat="1" ht="16.5" customHeight="1">
      <c r="A129" s="27"/>
      <c r="B129" s="28"/>
      <c r="C129" s="28"/>
      <c r="D129" s="28"/>
      <c r="E129" s="29" t="s">
        <v>28</v>
      </c>
      <c r="F129" s="30"/>
      <c r="G129" s="38"/>
      <c r="H129" s="39"/>
    </row>
    <row r="130" spans="1:10" ht="30.75" customHeight="1">
      <c r="A130" s="27">
        <v>2481</v>
      </c>
      <c r="B130" s="40" t="s">
        <v>77</v>
      </c>
      <c r="C130" s="40" t="s">
        <v>19</v>
      </c>
      <c r="D130" s="40" t="s">
        <v>12</v>
      </c>
      <c r="E130" s="29" t="s">
        <v>111</v>
      </c>
      <c r="F130" s="30">
        <f t="shared" ref="F130:F137" si="2">G130+H130</f>
        <v>0</v>
      </c>
      <c r="G130" s="30"/>
      <c r="H130" s="31"/>
    </row>
    <row r="131" spans="1:10" ht="30.75" customHeight="1">
      <c r="A131" s="27">
        <v>2482</v>
      </c>
      <c r="B131" s="40" t="s">
        <v>77</v>
      </c>
      <c r="C131" s="40" t="s">
        <v>19</v>
      </c>
      <c r="D131" s="40" t="s">
        <v>13</v>
      </c>
      <c r="E131" s="29" t="s">
        <v>112</v>
      </c>
      <c r="F131" s="30">
        <f t="shared" si="2"/>
        <v>0</v>
      </c>
      <c r="G131" s="30"/>
      <c r="H131" s="31"/>
    </row>
    <row r="132" spans="1:10" ht="30.75" customHeight="1">
      <c r="A132" s="27">
        <v>2483</v>
      </c>
      <c r="B132" s="40" t="s">
        <v>77</v>
      </c>
      <c r="C132" s="40" t="s">
        <v>19</v>
      </c>
      <c r="D132" s="40" t="s">
        <v>14</v>
      </c>
      <c r="E132" s="29" t="s">
        <v>113</v>
      </c>
      <c r="F132" s="30">
        <f t="shared" si="2"/>
        <v>0</v>
      </c>
      <c r="G132" s="30"/>
      <c r="H132" s="31"/>
    </row>
    <row r="133" spans="1:10" ht="30.75" customHeight="1">
      <c r="A133" s="27">
        <v>2484</v>
      </c>
      <c r="B133" s="40" t="s">
        <v>77</v>
      </c>
      <c r="C133" s="40" t="s">
        <v>19</v>
      </c>
      <c r="D133" s="40" t="s">
        <v>15</v>
      </c>
      <c r="E133" s="29" t="s">
        <v>114</v>
      </c>
      <c r="F133" s="30">
        <f t="shared" si="2"/>
        <v>0</v>
      </c>
      <c r="G133" s="30"/>
      <c r="H133" s="31"/>
    </row>
    <row r="134" spans="1:10" ht="33" customHeight="1">
      <c r="A134" s="27">
        <v>2485</v>
      </c>
      <c r="B134" s="40" t="s">
        <v>77</v>
      </c>
      <c r="C134" s="40" t="s">
        <v>19</v>
      </c>
      <c r="D134" s="40" t="s">
        <v>16</v>
      </c>
      <c r="E134" s="29" t="s">
        <v>115</v>
      </c>
      <c r="F134" s="30">
        <f t="shared" si="2"/>
        <v>0</v>
      </c>
      <c r="G134" s="30"/>
      <c r="H134" s="31"/>
    </row>
    <row r="135" spans="1:10" ht="21.75" customHeight="1">
      <c r="A135" s="27">
        <v>2486</v>
      </c>
      <c r="B135" s="40" t="s">
        <v>77</v>
      </c>
      <c r="C135" s="40" t="s">
        <v>19</v>
      </c>
      <c r="D135" s="40" t="s">
        <v>17</v>
      </c>
      <c r="E135" s="29" t="s">
        <v>116</v>
      </c>
      <c r="F135" s="30">
        <f t="shared" si="2"/>
        <v>0</v>
      </c>
      <c r="G135" s="30"/>
      <c r="H135" s="31"/>
    </row>
    <row r="136" spans="1:10" ht="41.25" customHeight="1">
      <c r="A136" s="27">
        <v>2487</v>
      </c>
      <c r="B136" s="40" t="s">
        <v>77</v>
      </c>
      <c r="C136" s="40" t="s">
        <v>19</v>
      </c>
      <c r="D136" s="40" t="s">
        <v>18</v>
      </c>
      <c r="E136" s="29" t="s">
        <v>117</v>
      </c>
      <c r="F136" s="30">
        <f t="shared" si="2"/>
        <v>0</v>
      </c>
      <c r="G136" s="30"/>
      <c r="H136" s="31"/>
    </row>
    <row r="137" spans="1:10" ht="21" customHeight="1">
      <c r="A137" s="27">
        <v>2490</v>
      </c>
      <c r="B137" s="28" t="s">
        <v>77</v>
      </c>
      <c r="C137" s="28" t="s">
        <v>118</v>
      </c>
      <c r="D137" s="28" t="s">
        <v>24</v>
      </c>
      <c r="E137" s="42" t="s">
        <v>119</v>
      </c>
      <c r="F137" s="30">
        <f t="shared" si="2"/>
        <v>0</v>
      </c>
      <c r="G137" s="30">
        <f>G139</f>
        <v>0</v>
      </c>
      <c r="H137" s="31">
        <f>H139</f>
        <v>0</v>
      </c>
    </row>
    <row r="138" spans="1:10" s="37" customFormat="1" ht="21" customHeight="1">
      <c r="A138" s="27"/>
      <c r="B138" s="28"/>
      <c r="C138" s="28"/>
      <c r="D138" s="28"/>
      <c r="E138" s="29" t="s">
        <v>28</v>
      </c>
      <c r="F138" s="30"/>
      <c r="G138" s="38"/>
      <c r="H138" s="39"/>
    </row>
    <row r="139" spans="1:10" ht="21" customHeight="1">
      <c r="A139" s="27">
        <v>2491</v>
      </c>
      <c r="B139" s="40" t="s">
        <v>77</v>
      </c>
      <c r="C139" s="40" t="s">
        <v>118</v>
      </c>
      <c r="D139" s="40" t="s">
        <v>12</v>
      </c>
      <c r="E139" s="29" t="s">
        <v>119</v>
      </c>
      <c r="F139" s="30">
        <f>G139+H139</f>
        <v>0</v>
      </c>
      <c r="G139" s="30"/>
      <c r="H139" s="31"/>
    </row>
    <row r="140" spans="1:10" s="26" customFormat="1" ht="41.25" customHeight="1">
      <c r="A140" s="21">
        <v>2500</v>
      </c>
      <c r="B140" s="22" t="s">
        <v>120</v>
      </c>
      <c r="C140" s="22" t="s">
        <v>24</v>
      </c>
      <c r="D140" s="22" t="s">
        <v>24</v>
      </c>
      <c r="E140" s="44" t="s">
        <v>121</v>
      </c>
      <c r="F140" s="45">
        <f>G140+H140</f>
        <v>299106.59999999998</v>
      </c>
      <c r="G140" s="45">
        <f>G142+G145+G148+G151+G154+G157</f>
        <v>295055.09999999998</v>
      </c>
      <c r="H140" s="46">
        <f>H142+H145+H148+H151+H154+H157</f>
        <v>4051.5</v>
      </c>
    </row>
    <row r="141" spans="1:10" ht="18.75" customHeight="1">
      <c r="A141" s="27"/>
      <c r="B141" s="28"/>
      <c r="C141" s="28"/>
      <c r="D141" s="28"/>
      <c r="E141" s="29" t="s">
        <v>26</v>
      </c>
      <c r="F141" s="30"/>
      <c r="G141" s="30"/>
      <c r="H141" s="31"/>
    </row>
    <row r="142" spans="1:10" ht="18.75" customHeight="1">
      <c r="A142" s="27">
        <v>2510</v>
      </c>
      <c r="B142" s="28" t="s">
        <v>120</v>
      </c>
      <c r="C142" s="28" t="s">
        <v>12</v>
      </c>
      <c r="D142" s="28" t="s">
        <v>24</v>
      </c>
      <c r="E142" s="42" t="s">
        <v>122</v>
      </c>
      <c r="F142" s="30">
        <f>G142+H142</f>
        <v>299106.59999999998</v>
      </c>
      <c r="G142" s="30">
        <f>G144</f>
        <v>295055.09999999998</v>
      </c>
      <c r="H142" s="31">
        <f>H144</f>
        <v>4051.5</v>
      </c>
      <c r="J142" s="49"/>
    </row>
    <row r="143" spans="1:10" s="37" customFormat="1" ht="18.75" customHeight="1">
      <c r="A143" s="27"/>
      <c r="B143" s="28"/>
      <c r="C143" s="28"/>
      <c r="D143" s="28"/>
      <c r="E143" s="29" t="s">
        <v>28</v>
      </c>
      <c r="F143" s="30"/>
      <c r="G143" s="38"/>
      <c r="H143" s="39"/>
    </row>
    <row r="144" spans="1:10" ht="18.75" customHeight="1">
      <c r="A144" s="27">
        <v>2511</v>
      </c>
      <c r="B144" s="40" t="s">
        <v>120</v>
      </c>
      <c r="C144" s="40" t="s">
        <v>12</v>
      </c>
      <c r="D144" s="40" t="s">
        <v>12</v>
      </c>
      <c r="E144" s="29" t="s">
        <v>122</v>
      </c>
      <c r="F144" s="30">
        <f>G144+H144</f>
        <v>299106.59999999998</v>
      </c>
      <c r="G144" s="30">
        <f>[2]hat6!G415</f>
        <v>295055.09999999998</v>
      </c>
      <c r="H144" s="31">
        <f>[2]hat6!H419</f>
        <v>4051.5</v>
      </c>
    </row>
    <row r="145" spans="1:8" ht="18.75" customHeight="1">
      <c r="A145" s="27">
        <v>2520</v>
      </c>
      <c r="B145" s="28" t="s">
        <v>120</v>
      </c>
      <c r="C145" s="28" t="s">
        <v>13</v>
      </c>
      <c r="D145" s="28" t="s">
        <v>24</v>
      </c>
      <c r="E145" s="42" t="s">
        <v>123</v>
      </c>
      <c r="F145" s="30">
        <f>G145+H145</f>
        <v>0</v>
      </c>
      <c r="G145" s="30">
        <f>G147</f>
        <v>0</v>
      </c>
      <c r="H145" s="31">
        <f>H147</f>
        <v>0</v>
      </c>
    </row>
    <row r="146" spans="1:8" s="37" customFormat="1" ht="18.75" customHeight="1">
      <c r="A146" s="27"/>
      <c r="B146" s="28"/>
      <c r="C146" s="28"/>
      <c r="D146" s="28"/>
      <c r="E146" s="29" t="s">
        <v>28</v>
      </c>
      <c r="F146" s="30"/>
      <c r="G146" s="38"/>
      <c r="H146" s="39"/>
    </row>
    <row r="147" spans="1:8" ht="18.75" customHeight="1">
      <c r="A147" s="27">
        <v>2521</v>
      </c>
      <c r="B147" s="40" t="s">
        <v>120</v>
      </c>
      <c r="C147" s="40" t="s">
        <v>13</v>
      </c>
      <c r="D147" s="40" t="s">
        <v>12</v>
      </c>
      <c r="E147" s="29" t="s">
        <v>124</v>
      </c>
      <c r="F147" s="30">
        <f>G147+H147</f>
        <v>0</v>
      </c>
      <c r="G147" s="30"/>
      <c r="H147" s="31"/>
    </row>
    <row r="148" spans="1:8" ht="18.75" customHeight="1">
      <c r="A148" s="27">
        <v>2530</v>
      </c>
      <c r="B148" s="28" t="s">
        <v>120</v>
      </c>
      <c r="C148" s="28" t="s">
        <v>14</v>
      </c>
      <c r="D148" s="28" t="s">
        <v>24</v>
      </c>
      <c r="E148" s="42" t="s">
        <v>125</v>
      </c>
      <c r="F148" s="30">
        <f>G148+H148</f>
        <v>0</v>
      </c>
      <c r="G148" s="30">
        <f>G150</f>
        <v>0</v>
      </c>
      <c r="H148" s="31">
        <f>H150</f>
        <v>0</v>
      </c>
    </row>
    <row r="149" spans="1:8" s="37" customFormat="1" ht="18.75" customHeight="1">
      <c r="A149" s="27"/>
      <c r="B149" s="28"/>
      <c r="C149" s="28"/>
      <c r="D149" s="28"/>
      <c r="E149" s="29" t="s">
        <v>28</v>
      </c>
      <c r="F149" s="30"/>
      <c r="G149" s="38"/>
      <c r="H149" s="39"/>
    </row>
    <row r="150" spans="1:8" ht="18.75" customHeight="1">
      <c r="A150" s="27">
        <v>2531</v>
      </c>
      <c r="B150" s="40" t="s">
        <v>120</v>
      </c>
      <c r="C150" s="40" t="s">
        <v>14</v>
      </c>
      <c r="D150" s="40" t="s">
        <v>12</v>
      </c>
      <c r="E150" s="29" t="s">
        <v>125</v>
      </c>
      <c r="F150" s="30">
        <f>G150+H150</f>
        <v>0</v>
      </c>
      <c r="G150" s="30"/>
      <c r="H150" s="31"/>
    </row>
    <row r="151" spans="1:8" ht="18.75" customHeight="1">
      <c r="A151" s="27">
        <v>2540</v>
      </c>
      <c r="B151" s="28" t="s">
        <v>120</v>
      </c>
      <c r="C151" s="28" t="s">
        <v>15</v>
      </c>
      <c r="D151" s="28" t="s">
        <v>24</v>
      </c>
      <c r="E151" s="42" t="s">
        <v>126</v>
      </c>
      <c r="F151" s="30">
        <f>G151+H151</f>
        <v>0</v>
      </c>
      <c r="G151" s="30">
        <f>G153</f>
        <v>0</v>
      </c>
      <c r="H151" s="31">
        <f>H153</f>
        <v>0</v>
      </c>
    </row>
    <row r="152" spans="1:8" s="37" customFormat="1" ht="18.75" customHeight="1">
      <c r="A152" s="27"/>
      <c r="B152" s="28"/>
      <c r="C152" s="28"/>
      <c r="D152" s="28"/>
      <c r="E152" s="29" t="s">
        <v>28</v>
      </c>
      <c r="F152" s="30"/>
      <c r="G152" s="38"/>
      <c r="H152" s="39"/>
    </row>
    <row r="153" spans="1:8" ht="18.75" customHeight="1">
      <c r="A153" s="27">
        <v>2541</v>
      </c>
      <c r="B153" s="40" t="s">
        <v>120</v>
      </c>
      <c r="C153" s="40" t="s">
        <v>15</v>
      </c>
      <c r="D153" s="40" t="s">
        <v>12</v>
      </c>
      <c r="E153" s="29" t="s">
        <v>126</v>
      </c>
      <c r="F153" s="30">
        <f>G153+H153</f>
        <v>0</v>
      </c>
      <c r="G153" s="30"/>
      <c r="H153" s="31"/>
    </row>
    <row r="154" spans="1:8" ht="33" customHeight="1">
      <c r="A154" s="27">
        <v>2550</v>
      </c>
      <c r="B154" s="28" t="s">
        <v>120</v>
      </c>
      <c r="C154" s="28" t="s">
        <v>16</v>
      </c>
      <c r="D154" s="28" t="s">
        <v>24</v>
      </c>
      <c r="E154" s="42" t="s">
        <v>127</v>
      </c>
      <c r="F154" s="30">
        <f>G154+H154</f>
        <v>0</v>
      </c>
      <c r="G154" s="30">
        <f>G156</f>
        <v>0</v>
      </c>
      <c r="H154" s="31">
        <f>H156</f>
        <v>0</v>
      </c>
    </row>
    <row r="155" spans="1:8" s="37" customFormat="1" ht="18" customHeight="1">
      <c r="A155" s="27"/>
      <c r="B155" s="28"/>
      <c r="C155" s="28"/>
      <c r="D155" s="28"/>
      <c r="E155" s="29" t="s">
        <v>28</v>
      </c>
      <c r="F155" s="30"/>
      <c r="G155" s="38"/>
      <c r="H155" s="39"/>
    </row>
    <row r="156" spans="1:8" ht="41.25" customHeight="1">
      <c r="A156" s="27">
        <v>2551</v>
      </c>
      <c r="B156" s="40" t="s">
        <v>120</v>
      </c>
      <c r="C156" s="40" t="s">
        <v>16</v>
      </c>
      <c r="D156" s="40" t="s">
        <v>12</v>
      </c>
      <c r="E156" s="29" t="s">
        <v>127</v>
      </c>
      <c r="F156" s="30">
        <f>G156+H156</f>
        <v>0</v>
      </c>
      <c r="G156" s="30"/>
      <c r="H156" s="31"/>
    </row>
    <row r="157" spans="1:8" ht="27" customHeight="1">
      <c r="A157" s="27">
        <v>2560</v>
      </c>
      <c r="B157" s="28" t="s">
        <v>120</v>
      </c>
      <c r="C157" s="28" t="s">
        <v>17</v>
      </c>
      <c r="D157" s="28" t="s">
        <v>24</v>
      </c>
      <c r="E157" s="42" t="s">
        <v>128</v>
      </c>
      <c r="F157" s="30">
        <f>G157+H157</f>
        <v>0</v>
      </c>
      <c r="G157" s="30">
        <f>G159</f>
        <v>0</v>
      </c>
      <c r="H157" s="31">
        <f>H159</f>
        <v>0</v>
      </c>
    </row>
    <row r="158" spans="1:8" s="37" customFormat="1" ht="16.5" customHeight="1">
      <c r="A158" s="27"/>
      <c r="B158" s="28"/>
      <c r="C158" s="28"/>
      <c r="D158" s="28"/>
      <c r="E158" s="29" t="s">
        <v>28</v>
      </c>
      <c r="F158" s="30"/>
      <c r="G158" s="38"/>
      <c r="H158" s="39"/>
    </row>
    <row r="159" spans="1:8" ht="18.75" customHeight="1">
      <c r="A159" s="27">
        <v>2561</v>
      </c>
      <c r="B159" s="40" t="s">
        <v>120</v>
      </c>
      <c r="C159" s="40" t="s">
        <v>17</v>
      </c>
      <c r="D159" s="40" t="s">
        <v>12</v>
      </c>
      <c r="E159" s="29" t="s">
        <v>128</v>
      </c>
      <c r="F159" s="30">
        <f>G159+H159</f>
        <v>0</v>
      </c>
      <c r="G159" s="30"/>
      <c r="H159" s="31"/>
    </row>
    <row r="160" spans="1:8" s="26" customFormat="1" ht="60" customHeight="1">
      <c r="A160" s="21">
        <v>2600</v>
      </c>
      <c r="B160" s="22" t="s">
        <v>129</v>
      </c>
      <c r="C160" s="22" t="s">
        <v>24</v>
      </c>
      <c r="D160" s="22" t="s">
        <v>24</v>
      </c>
      <c r="E160" s="44" t="s">
        <v>130</v>
      </c>
      <c r="F160" s="45">
        <f>G160+H160</f>
        <v>308594.40000000002</v>
      </c>
      <c r="G160" s="45">
        <f>G162+G165+G168+G171+G174+G177</f>
        <v>29350</v>
      </c>
      <c r="H160" s="45">
        <f>H162+H165+H168+H171+H174+H177</f>
        <v>279244.40000000002</v>
      </c>
    </row>
    <row r="161" spans="1:8" ht="17.25" customHeight="1">
      <c r="A161" s="27"/>
      <c r="B161" s="28"/>
      <c r="C161" s="28"/>
      <c r="D161" s="28"/>
      <c r="E161" s="29" t="s">
        <v>26</v>
      </c>
      <c r="F161" s="30"/>
      <c r="G161" s="30"/>
      <c r="H161" s="31"/>
    </row>
    <row r="162" spans="1:8" ht="17.25" customHeight="1">
      <c r="A162" s="27">
        <v>2610</v>
      </c>
      <c r="B162" s="28" t="s">
        <v>129</v>
      </c>
      <c r="C162" s="28" t="s">
        <v>12</v>
      </c>
      <c r="D162" s="28" t="s">
        <v>24</v>
      </c>
      <c r="E162" s="42" t="s">
        <v>131</v>
      </c>
      <c r="F162" s="30">
        <f>G162+H162</f>
        <v>0</v>
      </c>
      <c r="G162" s="30">
        <f>G164</f>
        <v>0</v>
      </c>
      <c r="H162" s="31">
        <f>H164</f>
        <v>0</v>
      </c>
    </row>
    <row r="163" spans="1:8" s="37" customFormat="1" ht="17.25" customHeight="1">
      <c r="A163" s="27"/>
      <c r="B163" s="28"/>
      <c r="C163" s="28"/>
      <c r="D163" s="28"/>
      <c r="E163" s="29" t="s">
        <v>28</v>
      </c>
      <c r="F163" s="30"/>
      <c r="G163" s="38"/>
      <c r="H163" s="39"/>
    </row>
    <row r="164" spans="1:8" ht="17.25" customHeight="1">
      <c r="A164" s="27">
        <v>2611</v>
      </c>
      <c r="B164" s="40" t="s">
        <v>129</v>
      </c>
      <c r="C164" s="40" t="s">
        <v>12</v>
      </c>
      <c r="D164" s="40" t="s">
        <v>12</v>
      </c>
      <c r="E164" s="29" t="s">
        <v>132</v>
      </c>
      <c r="F164" s="30">
        <f>G164+H164</f>
        <v>0</v>
      </c>
      <c r="G164" s="30"/>
      <c r="H164" s="31">
        <v>0</v>
      </c>
    </row>
    <row r="165" spans="1:8" ht="17.25" customHeight="1">
      <c r="A165" s="27">
        <v>2620</v>
      </c>
      <c r="B165" s="28" t="s">
        <v>129</v>
      </c>
      <c r="C165" s="28" t="s">
        <v>13</v>
      </c>
      <c r="D165" s="28" t="s">
        <v>24</v>
      </c>
      <c r="E165" s="50" t="s">
        <v>133</v>
      </c>
      <c r="F165" s="30">
        <f>G165+H165</f>
        <v>0</v>
      </c>
      <c r="G165" s="30">
        <f>G167</f>
        <v>0</v>
      </c>
      <c r="H165" s="31">
        <f>H167</f>
        <v>0</v>
      </c>
    </row>
    <row r="166" spans="1:8" s="37" customFormat="1" ht="17.25" customHeight="1">
      <c r="A166" s="27"/>
      <c r="B166" s="28"/>
      <c r="C166" s="28"/>
      <c r="D166" s="28"/>
      <c r="E166" s="29" t="s">
        <v>28</v>
      </c>
      <c r="F166" s="30"/>
      <c r="G166" s="51"/>
      <c r="H166" s="52"/>
    </row>
    <row r="167" spans="1:8" ht="17.25" customHeight="1">
      <c r="A167" s="27">
        <v>2621</v>
      </c>
      <c r="B167" s="40" t="s">
        <v>129</v>
      </c>
      <c r="C167" s="40" t="s">
        <v>13</v>
      </c>
      <c r="D167" s="40" t="s">
        <v>12</v>
      </c>
      <c r="E167" s="29" t="s">
        <v>133</v>
      </c>
      <c r="F167" s="30">
        <f>G167+H167</f>
        <v>0</v>
      </c>
      <c r="G167" s="30"/>
      <c r="H167" s="31"/>
    </row>
    <row r="168" spans="1:8" ht="17.25" customHeight="1">
      <c r="A168" s="27">
        <v>2630</v>
      </c>
      <c r="B168" s="28" t="s">
        <v>129</v>
      </c>
      <c r="C168" s="28" t="s">
        <v>14</v>
      </c>
      <c r="D168" s="28" t="s">
        <v>24</v>
      </c>
      <c r="E168" s="50" t="s">
        <v>134</v>
      </c>
      <c r="F168" s="30">
        <f>G168+H168</f>
        <v>50950</v>
      </c>
      <c r="G168" s="30">
        <f>G170</f>
        <v>25950</v>
      </c>
      <c r="H168" s="31">
        <f>H170</f>
        <v>25000</v>
      </c>
    </row>
    <row r="169" spans="1:8" s="37" customFormat="1" ht="17.25" customHeight="1">
      <c r="A169" s="27"/>
      <c r="B169" s="28"/>
      <c r="C169" s="28"/>
      <c r="D169" s="28"/>
      <c r="E169" s="29" t="s">
        <v>28</v>
      </c>
      <c r="F169" s="30"/>
      <c r="G169" s="51"/>
      <c r="H169" s="52"/>
    </row>
    <row r="170" spans="1:8" ht="17.25" customHeight="1">
      <c r="A170" s="27">
        <v>2631</v>
      </c>
      <c r="B170" s="40" t="s">
        <v>129</v>
      </c>
      <c r="C170" s="40" t="s">
        <v>14</v>
      </c>
      <c r="D170" s="40" t="s">
        <v>12</v>
      </c>
      <c r="E170" s="29" t="s">
        <v>135</v>
      </c>
      <c r="F170" s="30">
        <f>G170+H170</f>
        <v>50950</v>
      </c>
      <c r="G170" s="30">
        <f>[2]hat6!G482</f>
        <v>25950</v>
      </c>
      <c r="H170" s="31">
        <v>25000</v>
      </c>
    </row>
    <row r="171" spans="1:8" ht="17.25" customHeight="1">
      <c r="A171" s="27">
        <v>2640</v>
      </c>
      <c r="B171" s="28" t="s">
        <v>129</v>
      </c>
      <c r="C171" s="28" t="s">
        <v>15</v>
      </c>
      <c r="D171" s="28" t="s">
        <v>24</v>
      </c>
      <c r="E171" s="50" t="s">
        <v>136</v>
      </c>
      <c r="F171" s="30">
        <f>G171+H171</f>
        <v>257644.4</v>
      </c>
      <c r="G171" s="30">
        <f>G173</f>
        <v>3400</v>
      </c>
      <c r="H171" s="30">
        <f>H173</f>
        <v>254244.4</v>
      </c>
    </row>
    <row r="172" spans="1:8" s="37" customFormat="1" ht="17.25" customHeight="1">
      <c r="A172" s="27"/>
      <c r="B172" s="28"/>
      <c r="C172" s="28"/>
      <c r="D172" s="28"/>
      <c r="E172" s="29" t="s">
        <v>28</v>
      </c>
      <c r="F172" s="30"/>
      <c r="G172" s="51"/>
      <c r="H172" s="52"/>
    </row>
    <row r="173" spans="1:8" ht="17.25" customHeight="1">
      <c r="A173" s="27">
        <v>2641</v>
      </c>
      <c r="B173" s="40" t="s">
        <v>129</v>
      </c>
      <c r="C173" s="40" t="s">
        <v>15</v>
      </c>
      <c r="D173" s="40" t="s">
        <v>12</v>
      </c>
      <c r="E173" s="29" t="s">
        <v>137</v>
      </c>
      <c r="F173" s="30">
        <f>G173+H173</f>
        <v>257644.4</v>
      </c>
      <c r="G173" s="30">
        <f>[2]hat6!G494</f>
        <v>3400</v>
      </c>
      <c r="H173" s="30">
        <v>254244.4</v>
      </c>
    </row>
    <row r="174" spans="1:8" ht="29.25" customHeight="1">
      <c r="A174" s="27">
        <v>2650</v>
      </c>
      <c r="B174" s="28" t="s">
        <v>129</v>
      </c>
      <c r="C174" s="28" t="s">
        <v>16</v>
      </c>
      <c r="D174" s="28" t="s">
        <v>24</v>
      </c>
      <c r="E174" s="42" t="s">
        <v>138</v>
      </c>
      <c r="F174" s="30">
        <f>G174+H174</f>
        <v>0</v>
      </c>
      <c r="G174" s="30">
        <f>G176</f>
        <v>0</v>
      </c>
      <c r="H174" s="31">
        <f>H176</f>
        <v>0</v>
      </c>
    </row>
    <row r="175" spans="1:8" s="37" customFormat="1" ht="17.25" customHeight="1">
      <c r="A175" s="27"/>
      <c r="B175" s="28"/>
      <c r="C175" s="28"/>
      <c r="D175" s="28"/>
      <c r="E175" s="29" t="s">
        <v>28</v>
      </c>
      <c r="F175" s="30"/>
      <c r="G175" s="38"/>
      <c r="H175" s="39"/>
    </row>
    <row r="176" spans="1:8" ht="41.25" customHeight="1">
      <c r="A176" s="27">
        <v>2651</v>
      </c>
      <c r="B176" s="40" t="s">
        <v>129</v>
      </c>
      <c r="C176" s="40" t="s">
        <v>16</v>
      </c>
      <c r="D176" s="40" t="s">
        <v>12</v>
      </c>
      <c r="E176" s="29" t="s">
        <v>138</v>
      </c>
      <c r="F176" s="30">
        <f>G176+H176</f>
        <v>0</v>
      </c>
      <c r="G176" s="30"/>
      <c r="H176" s="31"/>
    </row>
    <row r="177" spans="1:8" ht="41.25" customHeight="1">
      <c r="A177" s="27">
        <v>2660</v>
      </c>
      <c r="B177" s="28" t="s">
        <v>129</v>
      </c>
      <c r="C177" s="28" t="s">
        <v>17</v>
      </c>
      <c r="D177" s="28" t="s">
        <v>24</v>
      </c>
      <c r="E177" s="42" t="s">
        <v>139</v>
      </c>
      <c r="F177" s="30">
        <f>G177+H177</f>
        <v>0</v>
      </c>
      <c r="G177" s="30">
        <f>G179</f>
        <v>0</v>
      </c>
      <c r="H177" s="31">
        <f>H179</f>
        <v>0</v>
      </c>
    </row>
    <row r="178" spans="1:8" s="37" customFormat="1" ht="21.75" customHeight="1">
      <c r="A178" s="27"/>
      <c r="B178" s="28"/>
      <c r="C178" s="28"/>
      <c r="D178" s="28"/>
      <c r="E178" s="29" t="s">
        <v>28</v>
      </c>
      <c r="F178" s="30"/>
      <c r="G178" s="38"/>
      <c r="H178" s="39"/>
    </row>
    <row r="179" spans="1:8" ht="41.25" customHeight="1">
      <c r="A179" s="27">
        <v>2661</v>
      </c>
      <c r="B179" s="40" t="s">
        <v>129</v>
      </c>
      <c r="C179" s="40" t="s">
        <v>17</v>
      </c>
      <c r="D179" s="40" t="s">
        <v>12</v>
      </c>
      <c r="E179" s="29" t="s">
        <v>139</v>
      </c>
      <c r="F179" s="30">
        <f>G179+H179</f>
        <v>0</v>
      </c>
      <c r="G179" s="30"/>
      <c r="H179" s="31"/>
    </row>
    <row r="180" spans="1:8" s="26" customFormat="1" ht="41.25" customHeight="1">
      <c r="A180" s="53">
        <v>2700</v>
      </c>
      <c r="B180" s="28" t="s">
        <v>140</v>
      </c>
      <c r="C180" s="28" t="s">
        <v>24</v>
      </c>
      <c r="D180" s="28" t="s">
        <v>24</v>
      </c>
      <c r="E180" s="54" t="s">
        <v>141</v>
      </c>
      <c r="F180" s="55">
        <f>G180+H180</f>
        <v>0</v>
      </c>
      <c r="G180" s="55">
        <f>G182+G187+G193+G199+G202+G205</f>
        <v>0</v>
      </c>
      <c r="H180" s="18">
        <f>H182+H187+H193+H199+H202+H205</f>
        <v>0</v>
      </c>
    </row>
    <row r="181" spans="1:8" ht="17.25" customHeight="1">
      <c r="A181" s="27"/>
      <c r="B181" s="28"/>
      <c r="C181" s="28"/>
      <c r="D181" s="28"/>
      <c r="E181" s="29" t="s">
        <v>26</v>
      </c>
      <c r="F181" s="30"/>
      <c r="G181" s="30"/>
      <c r="H181" s="31"/>
    </row>
    <row r="182" spans="1:8" ht="17.25" customHeight="1">
      <c r="A182" s="27">
        <v>2710</v>
      </c>
      <c r="B182" s="28" t="s">
        <v>140</v>
      </c>
      <c r="C182" s="28" t="s">
        <v>12</v>
      </c>
      <c r="D182" s="28" t="s">
        <v>24</v>
      </c>
      <c r="E182" s="42" t="s">
        <v>142</v>
      </c>
      <c r="F182" s="30">
        <f>G182+H182</f>
        <v>0</v>
      </c>
      <c r="G182" s="30">
        <f>G184+G185+G186</f>
        <v>0</v>
      </c>
      <c r="H182" s="31">
        <f>H184+H185+H186</f>
        <v>0</v>
      </c>
    </row>
    <row r="183" spans="1:8" s="37" customFormat="1" ht="17.25" customHeight="1">
      <c r="A183" s="27"/>
      <c r="B183" s="28"/>
      <c r="C183" s="28"/>
      <c r="D183" s="28"/>
      <c r="E183" s="29" t="s">
        <v>28</v>
      </c>
      <c r="F183" s="30"/>
      <c r="G183" s="38"/>
      <c r="H183" s="39"/>
    </row>
    <row r="184" spans="1:8" ht="17.25" customHeight="1">
      <c r="A184" s="27">
        <v>2711</v>
      </c>
      <c r="B184" s="40" t="s">
        <v>140</v>
      </c>
      <c r="C184" s="40" t="s">
        <v>12</v>
      </c>
      <c r="D184" s="40" t="s">
        <v>12</v>
      </c>
      <c r="E184" s="29" t="s">
        <v>143</v>
      </c>
      <c r="F184" s="30">
        <f>G184+H184</f>
        <v>0</v>
      </c>
      <c r="G184" s="30"/>
      <c r="H184" s="31"/>
    </row>
    <row r="185" spans="1:8" ht="17.25" customHeight="1">
      <c r="A185" s="27">
        <v>2712</v>
      </c>
      <c r="B185" s="40" t="s">
        <v>140</v>
      </c>
      <c r="C185" s="40" t="s">
        <v>12</v>
      </c>
      <c r="D185" s="40" t="s">
        <v>13</v>
      </c>
      <c r="E185" s="29" t="s">
        <v>144</v>
      </c>
      <c r="F185" s="30">
        <f>G185+H185</f>
        <v>0</v>
      </c>
      <c r="G185" s="30"/>
      <c r="H185" s="31"/>
    </row>
    <row r="186" spans="1:8" ht="17.25" customHeight="1">
      <c r="A186" s="27">
        <v>2713</v>
      </c>
      <c r="B186" s="40" t="s">
        <v>140</v>
      </c>
      <c r="C186" s="40" t="s">
        <v>12</v>
      </c>
      <c r="D186" s="40" t="s">
        <v>14</v>
      </c>
      <c r="E186" s="29" t="s">
        <v>145</v>
      </c>
      <c r="F186" s="30">
        <f>G186+H186</f>
        <v>0</v>
      </c>
      <c r="G186" s="30"/>
      <c r="H186" s="31"/>
    </row>
    <row r="187" spans="1:8" ht="17.25" customHeight="1">
      <c r="A187" s="27">
        <v>2720</v>
      </c>
      <c r="B187" s="28" t="s">
        <v>140</v>
      </c>
      <c r="C187" s="28" t="s">
        <v>13</v>
      </c>
      <c r="D187" s="28" t="s">
        <v>24</v>
      </c>
      <c r="E187" s="42" t="s">
        <v>146</v>
      </c>
      <c r="F187" s="30">
        <f>G187+H187</f>
        <v>0</v>
      </c>
      <c r="G187" s="30">
        <f>G189+G190+G191+G192</f>
        <v>0</v>
      </c>
      <c r="H187" s="31">
        <f>H189+H190+H191+H192</f>
        <v>0</v>
      </c>
    </row>
    <row r="188" spans="1:8" s="37" customFormat="1" ht="17.25" customHeight="1">
      <c r="A188" s="27"/>
      <c r="B188" s="28"/>
      <c r="C188" s="28"/>
      <c r="D188" s="28"/>
      <c r="E188" s="29" t="s">
        <v>28</v>
      </c>
      <c r="F188" s="30"/>
      <c r="G188" s="38"/>
      <c r="H188" s="39"/>
    </row>
    <row r="189" spans="1:8" ht="17.25" customHeight="1">
      <c r="A189" s="27">
        <v>2721</v>
      </c>
      <c r="B189" s="40" t="s">
        <v>140</v>
      </c>
      <c r="C189" s="40" t="s">
        <v>13</v>
      </c>
      <c r="D189" s="40" t="s">
        <v>12</v>
      </c>
      <c r="E189" s="29" t="s">
        <v>147</v>
      </c>
      <c r="F189" s="30">
        <f>G189+H189</f>
        <v>0</v>
      </c>
      <c r="G189" s="30"/>
      <c r="H189" s="31"/>
    </row>
    <row r="190" spans="1:8" ht="17.25" customHeight="1">
      <c r="A190" s="27">
        <v>2722</v>
      </c>
      <c r="B190" s="40" t="s">
        <v>140</v>
      </c>
      <c r="C190" s="40" t="s">
        <v>13</v>
      </c>
      <c r="D190" s="40" t="s">
        <v>13</v>
      </c>
      <c r="E190" s="29" t="s">
        <v>148</v>
      </c>
      <c r="F190" s="30">
        <f>G190+H190</f>
        <v>0</v>
      </c>
      <c r="G190" s="30"/>
      <c r="H190" s="31"/>
    </row>
    <row r="191" spans="1:8" ht="17.25" customHeight="1">
      <c r="A191" s="27">
        <v>2723</v>
      </c>
      <c r="B191" s="40" t="s">
        <v>140</v>
      </c>
      <c r="C191" s="40" t="s">
        <v>13</v>
      </c>
      <c r="D191" s="40" t="s">
        <v>14</v>
      </c>
      <c r="E191" s="29" t="s">
        <v>149</v>
      </c>
      <c r="F191" s="30">
        <f>G191+H191</f>
        <v>0</v>
      </c>
      <c r="G191" s="30"/>
      <c r="H191" s="31"/>
    </row>
    <row r="192" spans="1:8" ht="17.25" customHeight="1">
      <c r="A192" s="27">
        <v>2724</v>
      </c>
      <c r="B192" s="40" t="s">
        <v>140</v>
      </c>
      <c r="C192" s="40" t="s">
        <v>13</v>
      </c>
      <c r="D192" s="40" t="s">
        <v>15</v>
      </c>
      <c r="E192" s="29" t="s">
        <v>150</v>
      </c>
      <c r="F192" s="30">
        <f>G192+H192</f>
        <v>0</v>
      </c>
      <c r="G192" s="30"/>
      <c r="H192" s="31"/>
    </row>
    <row r="193" spans="1:8" ht="17.25" customHeight="1">
      <c r="A193" s="27">
        <v>2730</v>
      </c>
      <c r="B193" s="28" t="s">
        <v>140</v>
      </c>
      <c r="C193" s="28" t="s">
        <v>14</v>
      </c>
      <c r="D193" s="28" t="s">
        <v>24</v>
      </c>
      <c r="E193" s="42" t="s">
        <v>151</v>
      </c>
      <c r="F193" s="30">
        <f>G193+H193</f>
        <v>0</v>
      </c>
      <c r="G193" s="30">
        <f>G195+G196+G197+G198</f>
        <v>0</v>
      </c>
      <c r="H193" s="31">
        <f>H195+H196+H197+H198</f>
        <v>0</v>
      </c>
    </row>
    <row r="194" spans="1:8" s="37" customFormat="1" ht="17.25" customHeight="1">
      <c r="A194" s="27"/>
      <c r="B194" s="28"/>
      <c r="C194" s="28"/>
      <c r="D194" s="28"/>
      <c r="E194" s="29" t="s">
        <v>28</v>
      </c>
      <c r="F194" s="30"/>
      <c r="G194" s="38"/>
      <c r="H194" s="39"/>
    </row>
    <row r="195" spans="1:8" ht="17.25" customHeight="1">
      <c r="A195" s="27">
        <v>2731</v>
      </c>
      <c r="B195" s="40" t="s">
        <v>140</v>
      </c>
      <c r="C195" s="40" t="s">
        <v>14</v>
      </c>
      <c r="D195" s="40" t="s">
        <v>12</v>
      </c>
      <c r="E195" s="29" t="s">
        <v>152</v>
      </c>
      <c r="F195" s="30">
        <f>G195+H195</f>
        <v>0</v>
      </c>
      <c r="G195" s="30"/>
      <c r="H195" s="31"/>
    </row>
    <row r="196" spans="1:8" ht="17.25" customHeight="1">
      <c r="A196" s="27">
        <v>2732</v>
      </c>
      <c r="B196" s="40" t="s">
        <v>140</v>
      </c>
      <c r="C196" s="40" t="s">
        <v>14</v>
      </c>
      <c r="D196" s="40" t="s">
        <v>13</v>
      </c>
      <c r="E196" s="29" t="s">
        <v>153</v>
      </c>
      <c r="F196" s="30">
        <f>G196+H196</f>
        <v>0</v>
      </c>
      <c r="G196" s="30"/>
      <c r="H196" s="31"/>
    </row>
    <row r="197" spans="1:8" ht="17.25" customHeight="1">
      <c r="A197" s="27">
        <v>2733</v>
      </c>
      <c r="B197" s="40" t="s">
        <v>140</v>
      </c>
      <c r="C197" s="40" t="s">
        <v>14</v>
      </c>
      <c r="D197" s="40" t="s">
        <v>14</v>
      </c>
      <c r="E197" s="29" t="s">
        <v>154</v>
      </c>
      <c r="F197" s="30">
        <f>G197+H197</f>
        <v>0</v>
      </c>
      <c r="G197" s="30"/>
      <c r="H197" s="31"/>
    </row>
    <row r="198" spans="1:8" ht="17.25" customHeight="1">
      <c r="A198" s="27">
        <v>2734</v>
      </c>
      <c r="B198" s="40" t="s">
        <v>140</v>
      </c>
      <c r="C198" s="40" t="s">
        <v>14</v>
      </c>
      <c r="D198" s="40" t="s">
        <v>15</v>
      </c>
      <c r="E198" s="29" t="s">
        <v>155</v>
      </c>
      <c r="F198" s="30">
        <f>G198+H198</f>
        <v>0</v>
      </c>
      <c r="G198" s="30"/>
      <c r="H198" s="31"/>
    </row>
    <row r="199" spans="1:8" ht="17.25" customHeight="1">
      <c r="A199" s="27">
        <v>2740</v>
      </c>
      <c r="B199" s="28" t="s">
        <v>140</v>
      </c>
      <c r="C199" s="28" t="s">
        <v>15</v>
      </c>
      <c r="D199" s="28" t="s">
        <v>24</v>
      </c>
      <c r="E199" s="42" t="s">
        <v>156</v>
      </c>
      <c r="F199" s="30">
        <f>G199+H199</f>
        <v>0</v>
      </c>
      <c r="G199" s="30">
        <f>G201</f>
        <v>0</v>
      </c>
      <c r="H199" s="31">
        <f>H201</f>
        <v>0</v>
      </c>
    </row>
    <row r="200" spans="1:8" s="37" customFormat="1" ht="17.25" customHeight="1">
      <c r="A200" s="27"/>
      <c r="B200" s="28"/>
      <c r="C200" s="28"/>
      <c r="D200" s="28"/>
      <c r="E200" s="29" t="s">
        <v>28</v>
      </c>
      <c r="F200" s="30"/>
      <c r="G200" s="38"/>
      <c r="H200" s="39"/>
    </row>
    <row r="201" spans="1:8" ht="17.25" customHeight="1">
      <c r="A201" s="27">
        <v>2741</v>
      </c>
      <c r="B201" s="40" t="s">
        <v>140</v>
      </c>
      <c r="C201" s="40" t="s">
        <v>15</v>
      </c>
      <c r="D201" s="40" t="s">
        <v>12</v>
      </c>
      <c r="E201" s="29" t="s">
        <v>156</v>
      </c>
      <c r="F201" s="30">
        <f>G201+H201</f>
        <v>0</v>
      </c>
      <c r="G201" s="30"/>
      <c r="H201" s="31"/>
    </row>
    <row r="202" spans="1:8" ht="17.25" customHeight="1">
      <c r="A202" s="27">
        <v>2750</v>
      </c>
      <c r="B202" s="28" t="s">
        <v>140</v>
      </c>
      <c r="C202" s="28" t="s">
        <v>16</v>
      </c>
      <c r="D202" s="28" t="s">
        <v>24</v>
      </c>
      <c r="E202" s="42" t="s">
        <v>157</v>
      </c>
      <c r="F202" s="30">
        <f>G202+H202</f>
        <v>0</v>
      </c>
      <c r="G202" s="30">
        <f>G204</f>
        <v>0</v>
      </c>
      <c r="H202" s="31">
        <f>H204</f>
        <v>0</v>
      </c>
    </row>
    <row r="203" spans="1:8" s="37" customFormat="1" ht="17.25" customHeight="1">
      <c r="A203" s="27"/>
      <c r="B203" s="28"/>
      <c r="C203" s="28"/>
      <c r="D203" s="28"/>
      <c r="E203" s="29" t="s">
        <v>28</v>
      </c>
      <c r="F203" s="30"/>
      <c r="G203" s="38"/>
      <c r="H203" s="39"/>
    </row>
    <row r="204" spans="1:8" ht="17.25" customHeight="1">
      <c r="A204" s="27">
        <v>2751</v>
      </c>
      <c r="B204" s="40" t="s">
        <v>140</v>
      </c>
      <c r="C204" s="40" t="s">
        <v>16</v>
      </c>
      <c r="D204" s="40" t="s">
        <v>12</v>
      </c>
      <c r="E204" s="29" t="s">
        <v>157</v>
      </c>
      <c r="F204" s="30">
        <f>G204+H204</f>
        <v>0</v>
      </c>
      <c r="G204" s="30"/>
      <c r="H204" s="31"/>
    </row>
    <row r="205" spans="1:8" ht="17.25" customHeight="1">
      <c r="A205" s="27">
        <v>2760</v>
      </c>
      <c r="B205" s="28" t="s">
        <v>140</v>
      </c>
      <c r="C205" s="28" t="s">
        <v>17</v>
      </c>
      <c r="D205" s="28" t="s">
        <v>24</v>
      </c>
      <c r="E205" s="42" t="s">
        <v>158</v>
      </c>
      <c r="F205" s="30">
        <f>G205+H205</f>
        <v>0</v>
      </c>
      <c r="G205" s="30">
        <f>G207+G208</f>
        <v>0</v>
      </c>
      <c r="H205" s="31">
        <f>H207+H208</f>
        <v>0</v>
      </c>
    </row>
    <row r="206" spans="1:8" s="37" customFormat="1" ht="17.25" customHeight="1">
      <c r="A206" s="27"/>
      <c r="B206" s="28"/>
      <c r="C206" s="28"/>
      <c r="D206" s="28"/>
      <c r="E206" s="29" t="s">
        <v>28</v>
      </c>
      <c r="F206" s="30"/>
      <c r="G206" s="38"/>
      <c r="H206" s="39"/>
    </row>
    <row r="207" spans="1:8" ht="17.25" customHeight="1">
      <c r="A207" s="27">
        <v>2761</v>
      </c>
      <c r="B207" s="40" t="s">
        <v>140</v>
      </c>
      <c r="C207" s="40" t="s">
        <v>17</v>
      </c>
      <c r="D207" s="40" t="s">
        <v>12</v>
      </c>
      <c r="E207" s="29" t="s">
        <v>159</v>
      </c>
      <c r="F207" s="30">
        <f>G207+H207</f>
        <v>0</v>
      </c>
      <c r="G207" s="30"/>
      <c r="H207" s="31"/>
    </row>
    <row r="208" spans="1:8" ht="17.25" customHeight="1">
      <c r="A208" s="27">
        <v>2762</v>
      </c>
      <c r="B208" s="40" t="s">
        <v>140</v>
      </c>
      <c r="C208" s="40" t="s">
        <v>17</v>
      </c>
      <c r="D208" s="40" t="s">
        <v>13</v>
      </c>
      <c r="E208" s="29" t="s">
        <v>158</v>
      </c>
      <c r="F208" s="30">
        <f>G208+H208</f>
        <v>0</v>
      </c>
      <c r="G208" s="30"/>
      <c r="H208" s="31"/>
    </row>
    <row r="209" spans="1:10" s="26" customFormat="1" ht="41.25" customHeight="1">
      <c r="A209" s="21">
        <v>2800</v>
      </c>
      <c r="B209" s="22" t="s">
        <v>160</v>
      </c>
      <c r="C209" s="22" t="s">
        <v>24</v>
      </c>
      <c r="D209" s="22" t="s">
        <v>24</v>
      </c>
      <c r="E209" s="56" t="s">
        <v>161</v>
      </c>
      <c r="F209" s="45">
        <f>G209+H209</f>
        <v>128267.4</v>
      </c>
      <c r="G209" s="45">
        <f>G211+G214+G223+G228+G233+G236</f>
        <v>61061.399999999994</v>
      </c>
      <c r="H209" s="46">
        <f>H211+H214+H223+H228+H233+H236</f>
        <v>67206</v>
      </c>
    </row>
    <row r="210" spans="1:10" ht="21.75" customHeight="1">
      <c r="A210" s="27"/>
      <c r="B210" s="28"/>
      <c r="C210" s="28"/>
      <c r="D210" s="28"/>
      <c r="E210" s="29" t="s">
        <v>26</v>
      </c>
      <c r="F210" s="30"/>
      <c r="G210" s="30"/>
      <c r="H210" s="31"/>
    </row>
    <row r="211" spans="1:10" ht="21.75" customHeight="1">
      <c r="A211" s="27">
        <v>2810</v>
      </c>
      <c r="B211" s="40" t="s">
        <v>160</v>
      </c>
      <c r="C211" s="40" t="s">
        <v>12</v>
      </c>
      <c r="D211" s="40" t="s">
        <v>24</v>
      </c>
      <c r="E211" s="42" t="s">
        <v>162</v>
      </c>
      <c r="F211" s="30">
        <f>G211+H211</f>
        <v>67206</v>
      </c>
      <c r="G211" s="30">
        <f>G213</f>
        <v>0</v>
      </c>
      <c r="H211" s="31">
        <f>H213</f>
        <v>67206</v>
      </c>
    </row>
    <row r="212" spans="1:10" s="37" customFormat="1" ht="21.75" customHeight="1">
      <c r="A212" s="27"/>
      <c r="B212" s="28"/>
      <c r="C212" s="28"/>
      <c r="D212" s="28"/>
      <c r="E212" s="29" t="s">
        <v>28</v>
      </c>
      <c r="F212" s="30"/>
      <c r="G212" s="38"/>
      <c r="H212" s="39"/>
    </row>
    <row r="213" spans="1:10" ht="21.75" customHeight="1">
      <c r="A213" s="27">
        <v>2811</v>
      </c>
      <c r="B213" s="40" t="s">
        <v>160</v>
      </c>
      <c r="C213" s="40" t="s">
        <v>12</v>
      </c>
      <c r="D213" s="40" t="s">
        <v>12</v>
      </c>
      <c r="E213" s="29" t="s">
        <v>162</v>
      </c>
      <c r="F213" s="30">
        <f>G213+H213</f>
        <v>67206</v>
      </c>
      <c r="G213" s="30">
        <f>[2]hat6!G601</f>
        <v>0</v>
      </c>
      <c r="H213" s="30">
        <f>[2]hat6!H594</f>
        <v>67206</v>
      </c>
    </row>
    <row r="214" spans="1:10" ht="21.75" customHeight="1">
      <c r="A214" s="27">
        <v>2820</v>
      </c>
      <c r="B214" s="28" t="s">
        <v>160</v>
      </c>
      <c r="C214" s="28" t="s">
        <v>13</v>
      </c>
      <c r="D214" s="28" t="s">
        <v>24</v>
      </c>
      <c r="E214" s="42" t="s">
        <v>163</v>
      </c>
      <c r="F214" s="30">
        <f>G214+H214</f>
        <v>61061.399999999994</v>
      </c>
      <c r="G214" s="30">
        <f>G216+G217+G218+G219+G220+G221+G222</f>
        <v>61061.399999999994</v>
      </c>
      <c r="H214" s="31">
        <f>H216+H217+H218+H219+H220+H221+H222</f>
        <v>0</v>
      </c>
    </row>
    <row r="215" spans="1:10" s="37" customFormat="1" ht="21.75" customHeight="1">
      <c r="A215" s="27"/>
      <c r="B215" s="28"/>
      <c r="C215" s="28"/>
      <c r="D215" s="28"/>
      <c r="E215" s="29" t="s">
        <v>28</v>
      </c>
      <c r="F215" s="30"/>
      <c r="G215" s="38"/>
      <c r="H215" s="39"/>
    </row>
    <row r="216" spans="1:10" ht="21.75" customHeight="1">
      <c r="A216" s="27">
        <v>2821</v>
      </c>
      <c r="B216" s="40" t="s">
        <v>160</v>
      </c>
      <c r="C216" s="40" t="s">
        <v>13</v>
      </c>
      <c r="D216" s="40" t="s">
        <v>12</v>
      </c>
      <c r="E216" s="29" t="s">
        <v>164</v>
      </c>
      <c r="F216" s="30">
        <f t="shared" ref="F216:F223" si="3">G216+H216</f>
        <v>16298.3</v>
      </c>
      <c r="G216" s="30">
        <f>[2]hat6!G604</f>
        <v>16298.3</v>
      </c>
      <c r="H216" s="31">
        <v>0</v>
      </c>
      <c r="J216" s="49"/>
    </row>
    <row r="217" spans="1:10" ht="21.75" customHeight="1">
      <c r="A217" s="27">
        <v>2822</v>
      </c>
      <c r="B217" s="40" t="s">
        <v>160</v>
      </c>
      <c r="C217" s="40" t="s">
        <v>13</v>
      </c>
      <c r="D217" s="40" t="s">
        <v>13</v>
      </c>
      <c r="E217" s="29" t="s">
        <v>165</v>
      </c>
      <c r="F217" s="30">
        <f t="shared" si="3"/>
        <v>0</v>
      </c>
      <c r="G217" s="30"/>
      <c r="H217" s="31">
        <v>0</v>
      </c>
    </row>
    <row r="218" spans="1:10" ht="21.75" customHeight="1">
      <c r="A218" s="27">
        <v>2823</v>
      </c>
      <c r="B218" s="40" t="s">
        <v>160</v>
      </c>
      <c r="C218" s="40" t="s">
        <v>13</v>
      </c>
      <c r="D218" s="40" t="s">
        <v>14</v>
      </c>
      <c r="E218" s="47" t="s">
        <v>166</v>
      </c>
      <c r="F218" s="30">
        <f t="shared" si="3"/>
        <v>34763.1</v>
      </c>
      <c r="G218" s="30">
        <f>[2]hat6!G618</f>
        <v>34763.1</v>
      </c>
      <c r="H218" s="18">
        <v>0</v>
      </c>
      <c r="J218" s="49"/>
    </row>
    <row r="219" spans="1:10" ht="21.75" customHeight="1">
      <c r="A219" s="27">
        <v>2824</v>
      </c>
      <c r="B219" s="40" t="s">
        <v>160</v>
      </c>
      <c r="C219" s="40" t="s">
        <v>13</v>
      </c>
      <c r="D219" s="40" t="s">
        <v>15</v>
      </c>
      <c r="E219" s="29" t="s">
        <v>167</v>
      </c>
      <c r="F219" s="30">
        <f t="shared" si="3"/>
        <v>10000</v>
      </c>
      <c r="G219" s="30">
        <f>[1]hat6!G626</f>
        <v>10000</v>
      </c>
      <c r="H219" s="31"/>
    </row>
    <row r="220" spans="1:10" ht="21.75" customHeight="1">
      <c r="A220" s="27">
        <v>2825</v>
      </c>
      <c r="B220" s="40" t="s">
        <v>160</v>
      </c>
      <c r="C220" s="40" t="s">
        <v>13</v>
      </c>
      <c r="D220" s="40" t="s">
        <v>16</v>
      </c>
      <c r="E220" s="29" t="s">
        <v>168</v>
      </c>
      <c r="F220" s="30">
        <f t="shared" si="3"/>
        <v>0</v>
      </c>
      <c r="G220" s="30"/>
      <c r="H220" s="31"/>
    </row>
    <row r="221" spans="1:10" ht="21.75" customHeight="1">
      <c r="A221" s="27">
        <v>2826</v>
      </c>
      <c r="B221" s="40" t="s">
        <v>160</v>
      </c>
      <c r="C221" s="40" t="s">
        <v>13</v>
      </c>
      <c r="D221" s="40" t="s">
        <v>17</v>
      </c>
      <c r="E221" s="29" t="s">
        <v>169</v>
      </c>
      <c r="F221" s="30">
        <f t="shared" si="3"/>
        <v>0</v>
      </c>
      <c r="G221" s="30"/>
      <c r="H221" s="31"/>
    </row>
    <row r="222" spans="1:10" ht="41.25" customHeight="1">
      <c r="A222" s="27">
        <v>2827</v>
      </c>
      <c r="B222" s="40" t="s">
        <v>160</v>
      </c>
      <c r="C222" s="40" t="s">
        <v>13</v>
      </c>
      <c r="D222" s="40" t="s">
        <v>18</v>
      </c>
      <c r="E222" s="29" t="s">
        <v>170</v>
      </c>
      <c r="F222" s="30">
        <f t="shared" si="3"/>
        <v>0</v>
      </c>
      <c r="G222" s="30"/>
      <c r="H222" s="31"/>
    </row>
    <row r="223" spans="1:10" ht="41.25" customHeight="1">
      <c r="A223" s="27">
        <v>2830</v>
      </c>
      <c r="B223" s="28" t="s">
        <v>160</v>
      </c>
      <c r="C223" s="28" t="s">
        <v>14</v>
      </c>
      <c r="D223" s="28" t="s">
        <v>24</v>
      </c>
      <c r="E223" s="42" t="s">
        <v>171</v>
      </c>
      <c r="F223" s="30">
        <f t="shared" si="3"/>
        <v>0</v>
      </c>
      <c r="G223" s="30">
        <f>G225+G226+G227</f>
        <v>0</v>
      </c>
      <c r="H223" s="31">
        <f>H225+H226+H227</f>
        <v>0</v>
      </c>
    </row>
    <row r="224" spans="1:10" s="37" customFormat="1" ht="20.25" customHeight="1">
      <c r="A224" s="27"/>
      <c r="B224" s="28"/>
      <c r="C224" s="28"/>
      <c r="D224" s="28"/>
      <c r="E224" s="29" t="s">
        <v>28</v>
      </c>
      <c r="F224" s="30"/>
      <c r="G224" s="38"/>
      <c r="H224" s="39"/>
    </row>
    <row r="225" spans="1:8" ht="20.25" customHeight="1">
      <c r="A225" s="27">
        <v>2831</v>
      </c>
      <c r="B225" s="40" t="s">
        <v>160</v>
      </c>
      <c r="C225" s="40" t="s">
        <v>14</v>
      </c>
      <c r="D225" s="40" t="s">
        <v>12</v>
      </c>
      <c r="E225" s="29" t="s">
        <v>172</v>
      </c>
      <c r="F225" s="30">
        <f>G225+H225</f>
        <v>0</v>
      </c>
      <c r="G225" s="30"/>
      <c r="H225" s="31"/>
    </row>
    <row r="226" spans="1:8" ht="20.25" customHeight="1">
      <c r="A226" s="27">
        <v>2832</v>
      </c>
      <c r="B226" s="40" t="s">
        <v>160</v>
      </c>
      <c r="C226" s="40" t="s">
        <v>14</v>
      </c>
      <c r="D226" s="40" t="s">
        <v>13</v>
      </c>
      <c r="E226" s="29" t="s">
        <v>173</v>
      </c>
      <c r="F226" s="30">
        <f>G226+H226</f>
        <v>0</v>
      </c>
      <c r="G226" s="30"/>
      <c r="H226" s="31"/>
    </row>
    <row r="227" spans="1:8" ht="20.25" customHeight="1">
      <c r="A227" s="27">
        <v>2833</v>
      </c>
      <c r="B227" s="40" t="s">
        <v>160</v>
      </c>
      <c r="C227" s="40" t="s">
        <v>14</v>
      </c>
      <c r="D227" s="40" t="s">
        <v>14</v>
      </c>
      <c r="E227" s="29" t="s">
        <v>174</v>
      </c>
      <c r="F227" s="30">
        <f>G227+H227</f>
        <v>0</v>
      </c>
      <c r="G227" s="30"/>
      <c r="H227" s="31"/>
    </row>
    <row r="228" spans="1:8" ht="20.25" customHeight="1">
      <c r="A228" s="27">
        <v>2840</v>
      </c>
      <c r="B228" s="28" t="s">
        <v>160</v>
      </c>
      <c r="C228" s="28" t="s">
        <v>15</v>
      </c>
      <c r="D228" s="28" t="s">
        <v>24</v>
      </c>
      <c r="E228" s="42" t="s">
        <v>175</v>
      </c>
      <c r="F228" s="30">
        <f>G228+H228</f>
        <v>0</v>
      </c>
      <c r="G228" s="30">
        <f>G230+G231+G232</f>
        <v>0</v>
      </c>
      <c r="H228" s="31">
        <f>H230+H231+H232</f>
        <v>0</v>
      </c>
    </row>
    <row r="229" spans="1:8" s="37" customFormat="1" ht="20.25" customHeight="1">
      <c r="A229" s="27"/>
      <c r="B229" s="28"/>
      <c r="C229" s="28"/>
      <c r="D229" s="28"/>
      <c r="E229" s="29" t="s">
        <v>28</v>
      </c>
      <c r="F229" s="30"/>
      <c r="G229" s="38"/>
      <c r="H229" s="39"/>
    </row>
    <row r="230" spans="1:8" ht="20.25" customHeight="1">
      <c r="A230" s="27">
        <v>2841</v>
      </c>
      <c r="B230" s="40" t="s">
        <v>160</v>
      </c>
      <c r="C230" s="40" t="s">
        <v>15</v>
      </c>
      <c r="D230" s="40" t="s">
        <v>12</v>
      </c>
      <c r="E230" s="29" t="s">
        <v>176</v>
      </c>
      <c r="F230" s="30">
        <f>G230+H230</f>
        <v>0</v>
      </c>
      <c r="G230" s="30"/>
      <c r="H230" s="31"/>
    </row>
    <row r="231" spans="1:8" ht="41.25" customHeight="1">
      <c r="A231" s="27">
        <v>2842</v>
      </c>
      <c r="B231" s="40" t="s">
        <v>160</v>
      </c>
      <c r="C231" s="40" t="s">
        <v>15</v>
      </c>
      <c r="D231" s="40" t="s">
        <v>13</v>
      </c>
      <c r="E231" s="29" t="s">
        <v>177</v>
      </c>
      <c r="F231" s="30">
        <f>G231+H231</f>
        <v>0</v>
      </c>
      <c r="G231" s="30"/>
      <c r="H231" s="31"/>
    </row>
    <row r="232" spans="1:8" ht="20.25" customHeight="1">
      <c r="A232" s="27">
        <v>2843</v>
      </c>
      <c r="B232" s="40" t="s">
        <v>160</v>
      </c>
      <c r="C232" s="40" t="s">
        <v>15</v>
      </c>
      <c r="D232" s="40" t="s">
        <v>14</v>
      </c>
      <c r="E232" s="29" t="s">
        <v>175</v>
      </c>
      <c r="F232" s="30">
        <f>G232+H232</f>
        <v>0</v>
      </c>
      <c r="G232" s="30"/>
      <c r="H232" s="31"/>
    </row>
    <row r="233" spans="1:8" ht="41.25" customHeight="1">
      <c r="A233" s="27">
        <v>2850</v>
      </c>
      <c r="B233" s="28" t="s">
        <v>160</v>
      </c>
      <c r="C233" s="28" t="s">
        <v>16</v>
      </c>
      <c r="D233" s="28" t="s">
        <v>24</v>
      </c>
      <c r="E233" s="57" t="s">
        <v>178</v>
      </c>
      <c r="F233" s="30">
        <f>G233+H233</f>
        <v>0</v>
      </c>
      <c r="G233" s="30">
        <f>G235</f>
        <v>0</v>
      </c>
      <c r="H233" s="31">
        <f>H235</f>
        <v>0</v>
      </c>
    </row>
    <row r="234" spans="1:8" s="37" customFormat="1" ht="18.75" customHeight="1">
      <c r="A234" s="27"/>
      <c r="B234" s="28"/>
      <c r="C234" s="28"/>
      <c r="D234" s="28"/>
      <c r="E234" s="29" t="s">
        <v>28</v>
      </c>
      <c r="F234" s="30"/>
      <c r="G234" s="38"/>
      <c r="H234" s="39"/>
    </row>
    <row r="235" spans="1:8" ht="41.25" customHeight="1">
      <c r="A235" s="27">
        <v>2851</v>
      </c>
      <c r="B235" s="28" t="s">
        <v>160</v>
      </c>
      <c r="C235" s="28" t="s">
        <v>16</v>
      </c>
      <c r="D235" s="28" t="s">
        <v>12</v>
      </c>
      <c r="E235" s="58" t="s">
        <v>178</v>
      </c>
      <c r="F235" s="30">
        <f>G235+H235</f>
        <v>0</v>
      </c>
      <c r="G235" s="30"/>
      <c r="H235" s="31"/>
    </row>
    <row r="236" spans="1:8" ht="21" customHeight="1">
      <c r="A236" s="27">
        <v>2860</v>
      </c>
      <c r="B236" s="28" t="s">
        <v>160</v>
      </c>
      <c r="C236" s="28" t="s">
        <v>17</v>
      </c>
      <c r="D236" s="28" t="s">
        <v>24</v>
      </c>
      <c r="E236" s="57" t="s">
        <v>179</v>
      </c>
      <c r="F236" s="30">
        <f>G236+H236</f>
        <v>0</v>
      </c>
      <c r="G236" s="30">
        <f>G238</f>
        <v>0</v>
      </c>
      <c r="H236" s="31">
        <f>H238</f>
        <v>0</v>
      </c>
    </row>
    <row r="237" spans="1:8" s="37" customFormat="1" ht="21" customHeight="1">
      <c r="A237" s="27"/>
      <c r="B237" s="28"/>
      <c r="C237" s="28"/>
      <c r="D237" s="28"/>
      <c r="E237" s="29" t="s">
        <v>28</v>
      </c>
      <c r="F237" s="30"/>
      <c r="G237" s="38"/>
      <c r="H237" s="39"/>
    </row>
    <row r="238" spans="1:8" ht="21" customHeight="1">
      <c r="A238" s="27">
        <v>2861</v>
      </c>
      <c r="B238" s="40" t="s">
        <v>160</v>
      </c>
      <c r="C238" s="40" t="s">
        <v>17</v>
      </c>
      <c r="D238" s="40" t="s">
        <v>12</v>
      </c>
      <c r="E238" s="58" t="s">
        <v>179</v>
      </c>
      <c r="F238" s="30">
        <f>G238+H238</f>
        <v>0</v>
      </c>
      <c r="G238" s="30"/>
      <c r="H238" s="31"/>
    </row>
    <row r="239" spans="1:8" s="26" customFormat="1" ht="41.25" customHeight="1">
      <c r="A239" s="21">
        <v>2900</v>
      </c>
      <c r="B239" s="22" t="s">
        <v>180</v>
      </c>
      <c r="C239" s="22" t="s">
        <v>24</v>
      </c>
      <c r="D239" s="22" t="s">
        <v>24</v>
      </c>
      <c r="E239" s="44" t="s">
        <v>181</v>
      </c>
      <c r="F239" s="45">
        <f>G239+H239</f>
        <v>365087.3</v>
      </c>
      <c r="G239" s="45">
        <f>G241+G245+G249+G253+G257+G261+G264+G267</f>
        <v>360087.3</v>
      </c>
      <c r="H239" s="46">
        <f>H241+H245+H249+H253+H257+H261+H264+H267</f>
        <v>5000</v>
      </c>
    </row>
    <row r="240" spans="1:8" ht="17.25" customHeight="1">
      <c r="A240" s="27"/>
      <c r="B240" s="28"/>
      <c r="C240" s="28"/>
      <c r="D240" s="28"/>
      <c r="E240" s="29" t="s">
        <v>26</v>
      </c>
      <c r="F240" s="30"/>
      <c r="G240" s="30"/>
      <c r="H240" s="31"/>
    </row>
    <row r="241" spans="1:13" ht="17.25" customHeight="1">
      <c r="A241" s="27">
        <v>2910</v>
      </c>
      <c r="B241" s="28" t="s">
        <v>180</v>
      </c>
      <c r="C241" s="28" t="s">
        <v>12</v>
      </c>
      <c r="D241" s="28" t="s">
        <v>24</v>
      </c>
      <c r="E241" s="42" t="s">
        <v>182</v>
      </c>
      <c r="F241" s="30">
        <f>G241+H241</f>
        <v>305175</v>
      </c>
      <c r="G241" s="30">
        <f>G243+G244</f>
        <v>305175</v>
      </c>
      <c r="H241" s="31">
        <f>H243+H244</f>
        <v>0</v>
      </c>
      <c r="J241" s="49"/>
    </row>
    <row r="242" spans="1:13" s="37" customFormat="1" ht="17.25" customHeight="1">
      <c r="A242" s="27"/>
      <c r="B242" s="28"/>
      <c r="C242" s="28"/>
      <c r="D242" s="28"/>
      <c r="E242" s="29" t="s">
        <v>28</v>
      </c>
      <c r="F242" s="30"/>
      <c r="G242" s="38"/>
      <c r="H242" s="39"/>
    </row>
    <row r="243" spans="1:13" ht="17.25" customHeight="1">
      <c r="A243" s="27">
        <v>2911</v>
      </c>
      <c r="B243" s="40" t="s">
        <v>180</v>
      </c>
      <c r="C243" s="40" t="s">
        <v>12</v>
      </c>
      <c r="D243" s="40" t="s">
        <v>12</v>
      </c>
      <c r="E243" s="29" t="s">
        <v>183</v>
      </c>
      <c r="F243" s="30">
        <f>G243+H243</f>
        <v>305175</v>
      </c>
      <c r="G243" s="30">
        <f>[2]hat6!G712</f>
        <v>305175</v>
      </c>
      <c r="H243" s="31"/>
      <c r="J243" s="1">
        <f>305175/12*3</f>
        <v>76293.75</v>
      </c>
      <c r="K243" s="1">
        <f>J243*2</f>
        <v>152587.5</v>
      </c>
      <c r="L243" s="1">
        <f>J243*3</f>
        <v>228881.25</v>
      </c>
      <c r="M243" s="1">
        <f>J243*4</f>
        <v>305175</v>
      </c>
    </row>
    <row r="244" spans="1:13" ht="17.25" customHeight="1">
      <c r="A244" s="27">
        <v>2912</v>
      </c>
      <c r="B244" s="40" t="s">
        <v>180</v>
      </c>
      <c r="C244" s="40" t="s">
        <v>12</v>
      </c>
      <c r="D244" s="40" t="s">
        <v>13</v>
      </c>
      <c r="E244" s="29" t="s">
        <v>184</v>
      </c>
      <c r="F244" s="30">
        <f>G244+H244</f>
        <v>0</v>
      </c>
      <c r="G244" s="30"/>
      <c r="H244" s="31"/>
    </row>
    <row r="245" spans="1:13" ht="17.25" customHeight="1">
      <c r="A245" s="27">
        <v>2920</v>
      </c>
      <c r="B245" s="28" t="s">
        <v>180</v>
      </c>
      <c r="C245" s="28" t="s">
        <v>13</v>
      </c>
      <c r="D245" s="28" t="s">
        <v>24</v>
      </c>
      <c r="E245" s="42" t="s">
        <v>185</v>
      </c>
      <c r="F245" s="30">
        <f>G245+H245</f>
        <v>0</v>
      </c>
      <c r="G245" s="30">
        <f>G247+G248</f>
        <v>0</v>
      </c>
      <c r="H245" s="31">
        <f>H247+H248</f>
        <v>0</v>
      </c>
    </row>
    <row r="246" spans="1:13" s="37" customFormat="1" ht="17.25" customHeight="1">
      <c r="A246" s="27"/>
      <c r="B246" s="28"/>
      <c r="C246" s="28"/>
      <c r="D246" s="28"/>
      <c r="E246" s="29" t="s">
        <v>28</v>
      </c>
      <c r="F246" s="30"/>
      <c r="G246" s="38"/>
      <c r="H246" s="39"/>
    </row>
    <row r="247" spans="1:13" ht="17.25" customHeight="1">
      <c r="A247" s="27">
        <v>2921</v>
      </c>
      <c r="B247" s="40" t="s">
        <v>180</v>
      </c>
      <c r="C247" s="40" t="s">
        <v>13</v>
      </c>
      <c r="D247" s="40" t="s">
        <v>12</v>
      </c>
      <c r="E247" s="29" t="s">
        <v>186</v>
      </c>
      <c r="F247" s="30">
        <f>G247+H247</f>
        <v>0</v>
      </c>
      <c r="G247" s="30">
        <v>0</v>
      </c>
      <c r="H247" s="31"/>
    </row>
    <row r="248" spans="1:13" ht="17.25" customHeight="1">
      <c r="A248" s="27">
        <v>2922</v>
      </c>
      <c r="B248" s="40" t="s">
        <v>180</v>
      </c>
      <c r="C248" s="40" t="s">
        <v>13</v>
      </c>
      <c r="D248" s="40" t="s">
        <v>13</v>
      </c>
      <c r="E248" s="29" t="s">
        <v>187</v>
      </c>
      <c r="F248" s="30">
        <f>G248+H248</f>
        <v>0</v>
      </c>
      <c r="G248" s="30"/>
      <c r="H248" s="31"/>
    </row>
    <row r="249" spans="1:13" ht="41.25" customHeight="1">
      <c r="A249" s="27">
        <v>2930</v>
      </c>
      <c r="B249" s="28" t="s">
        <v>180</v>
      </c>
      <c r="C249" s="28" t="s">
        <v>14</v>
      </c>
      <c r="D249" s="28" t="s">
        <v>24</v>
      </c>
      <c r="E249" s="42" t="s">
        <v>188</v>
      </c>
      <c r="F249" s="30">
        <f>G249+H249</f>
        <v>0</v>
      </c>
      <c r="G249" s="30">
        <f>G251+G252</f>
        <v>0</v>
      </c>
      <c r="H249" s="31">
        <f>H251+H252</f>
        <v>0</v>
      </c>
    </row>
    <row r="250" spans="1:13" s="37" customFormat="1" ht="16.5" customHeight="1">
      <c r="A250" s="27"/>
      <c r="B250" s="28"/>
      <c r="C250" s="28"/>
      <c r="D250" s="28"/>
      <c r="E250" s="29" t="s">
        <v>28</v>
      </c>
      <c r="F250" s="30"/>
      <c r="G250" s="38"/>
      <c r="H250" s="39"/>
    </row>
    <row r="251" spans="1:13" ht="16.5" customHeight="1">
      <c r="A251" s="27">
        <v>2931</v>
      </c>
      <c r="B251" s="40" t="s">
        <v>180</v>
      </c>
      <c r="C251" s="40" t="s">
        <v>14</v>
      </c>
      <c r="D251" s="40" t="s">
        <v>12</v>
      </c>
      <c r="E251" s="29" t="s">
        <v>189</v>
      </c>
      <c r="F251" s="30">
        <f>G251+H251</f>
        <v>0</v>
      </c>
      <c r="G251" s="30"/>
      <c r="H251" s="31"/>
    </row>
    <row r="252" spans="1:13" ht="16.5" customHeight="1">
      <c r="A252" s="27">
        <v>2932</v>
      </c>
      <c r="B252" s="40" t="s">
        <v>180</v>
      </c>
      <c r="C252" s="40" t="s">
        <v>14</v>
      </c>
      <c r="D252" s="40" t="s">
        <v>13</v>
      </c>
      <c r="E252" s="29" t="s">
        <v>190</v>
      </c>
      <c r="F252" s="30">
        <f>G252+H252</f>
        <v>0</v>
      </c>
      <c r="G252" s="30"/>
      <c r="H252" s="31"/>
    </row>
    <row r="253" spans="1:13" ht="16.5" customHeight="1">
      <c r="A253" s="27">
        <v>2940</v>
      </c>
      <c r="B253" s="28" t="s">
        <v>180</v>
      </c>
      <c r="C253" s="28" t="s">
        <v>15</v>
      </c>
      <c r="D253" s="28" t="s">
        <v>24</v>
      </c>
      <c r="E253" s="42" t="s">
        <v>191</v>
      </c>
      <c r="F253" s="30">
        <f>G253+H253</f>
        <v>0</v>
      </c>
      <c r="G253" s="30">
        <f>G255+G256</f>
        <v>0</v>
      </c>
      <c r="H253" s="31">
        <f>H255+H256</f>
        <v>0</v>
      </c>
    </row>
    <row r="254" spans="1:13" s="37" customFormat="1" ht="16.5" customHeight="1">
      <c r="A254" s="27"/>
      <c r="B254" s="28"/>
      <c r="C254" s="28"/>
      <c r="D254" s="28"/>
      <c r="E254" s="29" t="s">
        <v>28</v>
      </c>
      <c r="F254" s="30"/>
      <c r="G254" s="38"/>
      <c r="H254" s="39"/>
    </row>
    <row r="255" spans="1:13" ht="16.5" customHeight="1">
      <c r="A255" s="27">
        <v>2941</v>
      </c>
      <c r="B255" s="40" t="s">
        <v>180</v>
      </c>
      <c r="C255" s="40" t="s">
        <v>15</v>
      </c>
      <c r="D255" s="40" t="s">
        <v>12</v>
      </c>
      <c r="E255" s="29" t="s">
        <v>192</v>
      </c>
      <c r="F255" s="30">
        <f>G255+H255</f>
        <v>0</v>
      </c>
      <c r="G255" s="30"/>
      <c r="H255" s="31"/>
    </row>
    <row r="256" spans="1:13" ht="16.5" customHeight="1">
      <c r="A256" s="27">
        <v>2942</v>
      </c>
      <c r="B256" s="40" t="s">
        <v>180</v>
      </c>
      <c r="C256" s="40" t="s">
        <v>15</v>
      </c>
      <c r="D256" s="40" t="s">
        <v>13</v>
      </c>
      <c r="E256" s="29" t="s">
        <v>193</v>
      </c>
      <c r="F256" s="30">
        <f>G256+H256</f>
        <v>0</v>
      </c>
      <c r="G256" s="30"/>
      <c r="H256" s="31"/>
    </row>
    <row r="257" spans="1:10" ht="16.5" customHeight="1">
      <c r="A257" s="27">
        <v>2950</v>
      </c>
      <c r="B257" s="28" t="s">
        <v>180</v>
      </c>
      <c r="C257" s="28" t="s">
        <v>16</v>
      </c>
      <c r="D257" s="28" t="s">
        <v>24</v>
      </c>
      <c r="E257" s="42" t="s">
        <v>194</v>
      </c>
      <c r="F257" s="30">
        <f>G257+H257</f>
        <v>54912.3</v>
      </c>
      <c r="G257" s="30">
        <f>G259+G260</f>
        <v>54912.3</v>
      </c>
      <c r="H257" s="31">
        <f>H259+H260</f>
        <v>0</v>
      </c>
    </row>
    <row r="258" spans="1:10" s="37" customFormat="1" ht="16.5" customHeight="1">
      <c r="A258" s="27"/>
      <c r="B258" s="28"/>
      <c r="C258" s="28"/>
      <c r="D258" s="28"/>
      <c r="E258" s="29" t="s">
        <v>28</v>
      </c>
      <c r="F258" s="30"/>
      <c r="G258" s="38"/>
      <c r="H258" s="39"/>
    </row>
    <row r="259" spans="1:10" ht="16.5" customHeight="1">
      <c r="A259" s="27">
        <v>2951</v>
      </c>
      <c r="B259" s="40" t="s">
        <v>180</v>
      </c>
      <c r="C259" s="40" t="s">
        <v>16</v>
      </c>
      <c r="D259" s="40" t="s">
        <v>12</v>
      </c>
      <c r="E259" s="29" t="s">
        <v>195</v>
      </c>
      <c r="F259" s="30">
        <f>G259+H259</f>
        <v>54912.3</v>
      </c>
      <c r="G259" s="30">
        <f>[2]hat6!G766</f>
        <v>54912.3</v>
      </c>
      <c r="H259" s="31"/>
      <c r="J259" s="49"/>
    </row>
    <row r="260" spans="1:10" ht="16.5" customHeight="1">
      <c r="A260" s="27">
        <v>2952</v>
      </c>
      <c r="B260" s="40" t="s">
        <v>180</v>
      </c>
      <c r="C260" s="40" t="s">
        <v>16</v>
      </c>
      <c r="D260" s="40" t="s">
        <v>13</v>
      </c>
      <c r="E260" s="29" t="s">
        <v>196</v>
      </c>
      <c r="F260" s="30">
        <f>G260+H260</f>
        <v>0</v>
      </c>
      <c r="G260" s="30"/>
      <c r="H260" s="31"/>
    </row>
    <row r="261" spans="1:10" ht="16.5" customHeight="1">
      <c r="A261" s="27">
        <v>2960</v>
      </c>
      <c r="B261" s="28" t="s">
        <v>180</v>
      </c>
      <c r="C261" s="28" t="s">
        <v>17</v>
      </c>
      <c r="D261" s="28" t="s">
        <v>24</v>
      </c>
      <c r="E261" s="42" t="s">
        <v>197</v>
      </c>
      <c r="F261" s="55">
        <f>G261+H261</f>
        <v>0</v>
      </c>
      <c r="G261" s="55">
        <f>G263</f>
        <v>0</v>
      </c>
      <c r="H261" s="55">
        <f>H263</f>
        <v>0</v>
      </c>
    </row>
    <row r="262" spans="1:10" s="37" customFormat="1" ht="16.5" customHeight="1">
      <c r="A262" s="27"/>
      <c r="B262" s="28"/>
      <c r="C262" s="28"/>
      <c r="D262" s="28"/>
      <c r="E262" s="29" t="s">
        <v>28</v>
      </c>
      <c r="F262" s="30"/>
      <c r="G262" s="38"/>
      <c r="H262" s="39"/>
    </row>
    <row r="263" spans="1:10" ht="34.5" customHeight="1">
      <c r="A263" s="27">
        <v>2961</v>
      </c>
      <c r="B263" s="40" t="s">
        <v>180</v>
      </c>
      <c r="C263" s="40" t="s">
        <v>17</v>
      </c>
      <c r="D263" s="40" t="s">
        <v>12</v>
      </c>
      <c r="E263" s="47" t="s">
        <v>198</v>
      </c>
      <c r="F263" s="55">
        <f>G263+H263</f>
        <v>0</v>
      </c>
      <c r="G263" s="55">
        <v>0</v>
      </c>
      <c r="H263" s="18">
        <v>0</v>
      </c>
    </row>
    <row r="264" spans="1:10" ht="32.25" customHeight="1">
      <c r="A264" s="27">
        <v>2970</v>
      </c>
      <c r="B264" s="28" t="s">
        <v>180</v>
      </c>
      <c r="C264" s="28" t="s">
        <v>18</v>
      </c>
      <c r="D264" s="28" t="s">
        <v>24</v>
      </c>
      <c r="E264" s="42" t="s">
        <v>199</v>
      </c>
      <c r="F264" s="30">
        <f>G264+H264</f>
        <v>5000</v>
      </c>
      <c r="G264" s="30">
        <f>G266</f>
        <v>0</v>
      </c>
      <c r="H264" s="31">
        <f>H266</f>
        <v>5000</v>
      </c>
    </row>
    <row r="265" spans="1:10" s="37" customFormat="1" ht="18.75" customHeight="1">
      <c r="A265" s="27"/>
      <c r="B265" s="28"/>
      <c r="C265" s="28"/>
      <c r="D265" s="28"/>
      <c r="E265" s="29" t="s">
        <v>28</v>
      </c>
      <c r="F265" s="30"/>
      <c r="G265" s="38"/>
      <c r="H265" s="39"/>
    </row>
    <row r="266" spans="1:10" ht="18.75" customHeight="1">
      <c r="A266" s="27">
        <v>2971</v>
      </c>
      <c r="B266" s="40" t="s">
        <v>180</v>
      </c>
      <c r="C266" s="40" t="s">
        <v>18</v>
      </c>
      <c r="D266" s="40" t="s">
        <v>12</v>
      </c>
      <c r="E266" s="29" t="s">
        <v>199</v>
      </c>
      <c r="F266" s="30">
        <f>G266+H266</f>
        <v>5000</v>
      </c>
      <c r="G266" s="30">
        <v>0</v>
      </c>
      <c r="H266" s="31">
        <v>5000</v>
      </c>
    </row>
    <row r="267" spans="1:10" ht="18.75" customHeight="1">
      <c r="A267" s="27">
        <v>2980</v>
      </c>
      <c r="B267" s="28" t="s">
        <v>180</v>
      </c>
      <c r="C267" s="28" t="s">
        <v>19</v>
      </c>
      <c r="D267" s="28" t="s">
        <v>24</v>
      </c>
      <c r="E267" s="42" t="s">
        <v>200</v>
      </c>
      <c r="F267" s="30">
        <f>G267+H267</f>
        <v>0</v>
      </c>
      <c r="G267" s="30">
        <f>G269</f>
        <v>0</v>
      </c>
      <c r="H267" s="31">
        <f>H269</f>
        <v>0</v>
      </c>
    </row>
    <row r="268" spans="1:10" s="37" customFormat="1" ht="18.75" customHeight="1">
      <c r="A268" s="27"/>
      <c r="B268" s="28"/>
      <c r="C268" s="28"/>
      <c r="D268" s="28"/>
      <c r="E268" s="29" t="s">
        <v>28</v>
      </c>
      <c r="F268" s="30"/>
      <c r="G268" s="38"/>
      <c r="H268" s="39"/>
    </row>
    <row r="269" spans="1:10" ht="18.75" customHeight="1">
      <c r="A269" s="27">
        <v>2981</v>
      </c>
      <c r="B269" s="40" t="s">
        <v>180</v>
      </c>
      <c r="C269" s="40" t="s">
        <v>19</v>
      </c>
      <c r="D269" s="40" t="s">
        <v>12</v>
      </c>
      <c r="E269" s="29" t="s">
        <v>200</v>
      </c>
      <c r="F269" s="30">
        <f>G269+H269</f>
        <v>0</v>
      </c>
      <c r="G269" s="30"/>
      <c r="H269" s="31"/>
    </row>
    <row r="270" spans="1:10" s="26" customFormat="1" ht="41.25" customHeight="1">
      <c r="A270" s="21">
        <v>3000</v>
      </c>
      <c r="B270" s="22" t="s">
        <v>201</v>
      </c>
      <c r="C270" s="22" t="s">
        <v>24</v>
      </c>
      <c r="D270" s="22" t="s">
        <v>24</v>
      </c>
      <c r="E270" s="44" t="s">
        <v>202</v>
      </c>
      <c r="F270" s="45">
        <f>G270+H270</f>
        <v>6000</v>
      </c>
      <c r="G270" s="45">
        <f>G272+G276+G279+G282+G285+G288+G291+G294+G298</f>
        <v>6000</v>
      </c>
      <c r="H270" s="46">
        <f>H272+H276+H279+H282+H285+H288+H291+H294+H298</f>
        <v>0</v>
      </c>
    </row>
    <row r="271" spans="1:10" ht="19.5" customHeight="1">
      <c r="A271" s="27"/>
      <c r="B271" s="28"/>
      <c r="C271" s="28"/>
      <c r="D271" s="28"/>
      <c r="E271" s="29" t="s">
        <v>26</v>
      </c>
      <c r="F271" s="30"/>
      <c r="G271" s="30"/>
      <c r="H271" s="31"/>
    </row>
    <row r="272" spans="1:10" ht="19.5" customHeight="1">
      <c r="A272" s="27">
        <v>3010</v>
      </c>
      <c r="B272" s="28" t="s">
        <v>201</v>
      </c>
      <c r="C272" s="28" t="s">
        <v>12</v>
      </c>
      <c r="D272" s="28" t="s">
        <v>24</v>
      </c>
      <c r="E272" s="42" t="s">
        <v>203</v>
      </c>
      <c r="F272" s="30">
        <f>G272+H272</f>
        <v>0</v>
      </c>
      <c r="G272" s="30">
        <f>G274+G275</f>
        <v>0</v>
      </c>
      <c r="H272" s="31">
        <f>H274+H275</f>
        <v>0</v>
      </c>
    </row>
    <row r="273" spans="1:8" s="37" customFormat="1" ht="19.5" customHeight="1">
      <c r="A273" s="27"/>
      <c r="B273" s="28"/>
      <c r="C273" s="28"/>
      <c r="D273" s="28"/>
      <c r="E273" s="29" t="s">
        <v>28</v>
      </c>
      <c r="F273" s="30"/>
      <c r="G273" s="38"/>
      <c r="H273" s="39"/>
    </row>
    <row r="274" spans="1:8" ht="19.5" customHeight="1">
      <c r="A274" s="27">
        <v>3011</v>
      </c>
      <c r="B274" s="40" t="s">
        <v>201</v>
      </c>
      <c r="C274" s="40" t="s">
        <v>12</v>
      </c>
      <c r="D274" s="40" t="s">
        <v>12</v>
      </c>
      <c r="E274" s="29" t="s">
        <v>204</v>
      </c>
      <c r="F274" s="30">
        <f>G274+H274</f>
        <v>0</v>
      </c>
      <c r="G274" s="30"/>
      <c r="H274" s="31"/>
    </row>
    <row r="275" spans="1:8" ht="19.5" customHeight="1">
      <c r="A275" s="27">
        <v>3012</v>
      </c>
      <c r="B275" s="40" t="s">
        <v>201</v>
      </c>
      <c r="C275" s="40" t="s">
        <v>12</v>
      </c>
      <c r="D275" s="40" t="s">
        <v>13</v>
      </c>
      <c r="E275" s="29" t="s">
        <v>205</v>
      </c>
      <c r="F275" s="30">
        <f>G275+H275</f>
        <v>0</v>
      </c>
      <c r="G275" s="30"/>
      <c r="H275" s="31"/>
    </row>
    <row r="276" spans="1:8" ht="19.5" customHeight="1">
      <c r="A276" s="27">
        <v>3020</v>
      </c>
      <c r="B276" s="28" t="s">
        <v>201</v>
      </c>
      <c r="C276" s="28" t="s">
        <v>13</v>
      </c>
      <c r="D276" s="28" t="s">
        <v>24</v>
      </c>
      <c r="E276" s="42" t="s">
        <v>206</v>
      </c>
      <c r="F276" s="30">
        <f>G276+H276</f>
        <v>0</v>
      </c>
      <c r="G276" s="30">
        <f>G278</f>
        <v>0</v>
      </c>
      <c r="H276" s="31">
        <f>H278</f>
        <v>0</v>
      </c>
    </row>
    <row r="277" spans="1:8" s="37" customFormat="1" ht="19.5" customHeight="1">
      <c r="A277" s="27"/>
      <c r="B277" s="28"/>
      <c r="C277" s="28"/>
      <c r="D277" s="28"/>
      <c r="E277" s="29" t="s">
        <v>28</v>
      </c>
      <c r="F277" s="30"/>
      <c r="G277" s="38"/>
      <c r="H277" s="39"/>
    </row>
    <row r="278" spans="1:8" ht="19.5" customHeight="1">
      <c r="A278" s="27">
        <v>3021</v>
      </c>
      <c r="B278" s="40" t="s">
        <v>201</v>
      </c>
      <c r="C278" s="40" t="s">
        <v>13</v>
      </c>
      <c r="D278" s="40" t="s">
        <v>12</v>
      </c>
      <c r="E278" s="29" t="s">
        <v>206</v>
      </c>
      <c r="F278" s="30">
        <f>G278+H278</f>
        <v>0</v>
      </c>
      <c r="G278" s="30"/>
      <c r="H278" s="31"/>
    </row>
    <row r="279" spans="1:8" ht="19.5" customHeight="1">
      <c r="A279" s="27">
        <v>3030</v>
      </c>
      <c r="B279" s="28" t="s">
        <v>201</v>
      </c>
      <c r="C279" s="28" t="s">
        <v>14</v>
      </c>
      <c r="D279" s="28" t="s">
        <v>24</v>
      </c>
      <c r="E279" s="42" t="s">
        <v>207</v>
      </c>
      <c r="F279" s="30">
        <f>G279+H279</f>
        <v>0</v>
      </c>
      <c r="G279" s="30">
        <f>G281</f>
        <v>0</v>
      </c>
      <c r="H279" s="31">
        <f>H281</f>
        <v>0</v>
      </c>
    </row>
    <row r="280" spans="1:8" s="37" customFormat="1" ht="19.5" customHeight="1">
      <c r="A280" s="27"/>
      <c r="B280" s="28"/>
      <c r="C280" s="28"/>
      <c r="D280" s="28"/>
      <c r="E280" s="29" t="s">
        <v>28</v>
      </c>
      <c r="F280" s="30"/>
      <c r="G280" s="38"/>
      <c r="H280" s="39"/>
    </row>
    <row r="281" spans="1:8" ht="19.5" customHeight="1">
      <c r="A281" s="27">
        <v>3031</v>
      </c>
      <c r="B281" s="40" t="s">
        <v>201</v>
      </c>
      <c r="C281" s="40" t="s">
        <v>14</v>
      </c>
      <c r="D281" s="40" t="s">
        <v>12</v>
      </c>
      <c r="E281" s="29" t="s">
        <v>207</v>
      </c>
      <c r="F281" s="30">
        <f>G281+H281</f>
        <v>0</v>
      </c>
      <c r="G281" s="30"/>
      <c r="H281" s="31"/>
    </row>
    <row r="282" spans="1:8" ht="19.5" customHeight="1">
      <c r="A282" s="27">
        <v>3040</v>
      </c>
      <c r="B282" s="28" t="s">
        <v>201</v>
      </c>
      <c r="C282" s="28" t="s">
        <v>15</v>
      </c>
      <c r="D282" s="28" t="s">
        <v>24</v>
      </c>
      <c r="E282" s="42" t="s">
        <v>208</v>
      </c>
      <c r="F282" s="30">
        <f>G282+H282</f>
        <v>0</v>
      </c>
      <c r="G282" s="30">
        <f>G284</f>
        <v>0</v>
      </c>
      <c r="H282" s="31">
        <f>H284</f>
        <v>0</v>
      </c>
    </row>
    <row r="283" spans="1:8" s="37" customFormat="1" ht="19.5" customHeight="1">
      <c r="A283" s="27"/>
      <c r="B283" s="28"/>
      <c r="C283" s="28"/>
      <c r="D283" s="28"/>
      <c r="E283" s="29" t="s">
        <v>28</v>
      </c>
      <c r="F283" s="30"/>
      <c r="G283" s="38"/>
      <c r="H283" s="39"/>
    </row>
    <row r="284" spans="1:8" ht="19.5" customHeight="1">
      <c r="A284" s="27">
        <v>3041</v>
      </c>
      <c r="B284" s="40" t="s">
        <v>201</v>
      </c>
      <c r="C284" s="40" t="s">
        <v>15</v>
      </c>
      <c r="D284" s="40" t="s">
        <v>12</v>
      </c>
      <c r="E284" s="29" t="s">
        <v>208</v>
      </c>
      <c r="F284" s="30">
        <f>G284+H284</f>
        <v>0</v>
      </c>
      <c r="G284" s="30"/>
      <c r="H284" s="31"/>
    </row>
    <row r="285" spans="1:8" ht="19.5" customHeight="1">
      <c r="A285" s="27">
        <v>3050</v>
      </c>
      <c r="B285" s="28" t="s">
        <v>201</v>
      </c>
      <c r="C285" s="28" t="s">
        <v>16</v>
      </c>
      <c r="D285" s="28" t="s">
        <v>24</v>
      </c>
      <c r="E285" s="42" t="s">
        <v>209</v>
      </c>
      <c r="F285" s="30">
        <f>G285+H285</f>
        <v>0</v>
      </c>
      <c r="G285" s="30">
        <f>G287</f>
        <v>0</v>
      </c>
      <c r="H285" s="31">
        <f>H287</f>
        <v>0</v>
      </c>
    </row>
    <row r="286" spans="1:8" s="37" customFormat="1" ht="19.5" customHeight="1">
      <c r="A286" s="27"/>
      <c r="B286" s="28"/>
      <c r="C286" s="28"/>
      <c r="D286" s="28"/>
      <c r="E286" s="29" t="s">
        <v>28</v>
      </c>
      <c r="F286" s="30"/>
      <c r="G286" s="38"/>
      <c r="H286" s="39"/>
    </row>
    <row r="287" spans="1:8" ht="19.5" customHeight="1">
      <c r="A287" s="59">
        <v>3051</v>
      </c>
      <c r="B287" s="40" t="s">
        <v>201</v>
      </c>
      <c r="C287" s="40" t="s">
        <v>16</v>
      </c>
      <c r="D287" s="40" t="s">
        <v>12</v>
      </c>
      <c r="E287" s="29" t="s">
        <v>209</v>
      </c>
      <c r="F287" s="30">
        <f>G287+H287</f>
        <v>0</v>
      </c>
      <c r="G287" s="55"/>
      <c r="H287" s="31"/>
    </row>
    <row r="288" spans="1:8" ht="19.5" customHeight="1">
      <c r="A288" s="27">
        <v>3060</v>
      </c>
      <c r="B288" s="28" t="s">
        <v>201</v>
      </c>
      <c r="C288" s="28" t="s">
        <v>17</v>
      </c>
      <c r="D288" s="28" t="s">
        <v>24</v>
      </c>
      <c r="E288" s="42" t="s">
        <v>210</v>
      </c>
      <c r="F288" s="30">
        <f>G288+H288</f>
        <v>0</v>
      </c>
      <c r="G288" s="30">
        <f>G290</f>
        <v>0</v>
      </c>
      <c r="H288" s="31">
        <f>H290</f>
        <v>0</v>
      </c>
    </row>
    <row r="289" spans="1:8" s="37" customFormat="1" ht="19.5" customHeight="1">
      <c r="A289" s="27"/>
      <c r="B289" s="28"/>
      <c r="C289" s="28"/>
      <c r="D289" s="28"/>
      <c r="E289" s="29" t="s">
        <v>28</v>
      </c>
      <c r="F289" s="30"/>
      <c r="G289" s="38"/>
      <c r="H289" s="39"/>
    </row>
    <row r="290" spans="1:8" ht="19.5" customHeight="1">
      <c r="A290" s="27">
        <v>3061</v>
      </c>
      <c r="B290" s="40" t="s">
        <v>201</v>
      </c>
      <c r="C290" s="40" t="s">
        <v>17</v>
      </c>
      <c r="D290" s="40" t="s">
        <v>12</v>
      </c>
      <c r="E290" s="29" t="s">
        <v>210</v>
      </c>
      <c r="F290" s="30">
        <f>G290+H290</f>
        <v>0</v>
      </c>
      <c r="G290" s="30"/>
      <c r="H290" s="31"/>
    </row>
    <row r="291" spans="1:8" ht="33" customHeight="1">
      <c r="A291" s="27">
        <v>3070</v>
      </c>
      <c r="B291" s="28" t="s">
        <v>201</v>
      </c>
      <c r="C291" s="28" t="s">
        <v>18</v>
      </c>
      <c r="D291" s="28" t="s">
        <v>24</v>
      </c>
      <c r="E291" s="42" t="s">
        <v>211</v>
      </c>
      <c r="F291" s="30">
        <f>G291+H291</f>
        <v>6000</v>
      </c>
      <c r="G291" s="30">
        <f>G293</f>
        <v>6000</v>
      </c>
      <c r="H291" s="31">
        <f>H293</f>
        <v>0</v>
      </c>
    </row>
    <row r="292" spans="1:8" s="37" customFormat="1" ht="19.5" customHeight="1">
      <c r="A292" s="27"/>
      <c r="B292" s="28"/>
      <c r="C292" s="28"/>
      <c r="D292" s="28"/>
      <c r="E292" s="29" t="s">
        <v>28</v>
      </c>
      <c r="F292" s="30"/>
      <c r="G292" s="38"/>
      <c r="H292" s="39"/>
    </row>
    <row r="293" spans="1:8" ht="25.5" customHeight="1">
      <c r="A293" s="27">
        <v>3071</v>
      </c>
      <c r="B293" s="40" t="s">
        <v>201</v>
      </c>
      <c r="C293" s="40" t="s">
        <v>18</v>
      </c>
      <c r="D293" s="40" t="s">
        <v>12</v>
      </c>
      <c r="E293" s="29" t="s">
        <v>211</v>
      </c>
      <c r="F293" s="30">
        <f>G293+H293</f>
        <v>6000</v>
      </c>
      <c r="G293" s="30">
        <f>[2]hat6!G878</f>
        <v>6000</v>
      </c>
      <c r="H293" s="31"/>
    </row>
    <row r="294" spans="1:8" ht="41.25" customHeight="1">
      <c r="A294" s="27">
        <v>3080</v>
      </c>
      <c r="B294" s="28" t="s">
        <v>201</v>
      </c>
      <c r="C294" s="28" t="s">
        <v>19</v>
      </c>
      <c r="D294" s="28" t="s">
        <v>24</v>
      </c>
      <c r="E294" s="42" t="s">
        <v>212</v>
      </c>
      <c r="F294" s="30">
        <f>G294+H294</f>
        <v>0</v>
      </c>
      <c r="G294" s="30">
        <f>G296</f>
        <v>0</v>
      </c>
      <c r="H294" s="31">
        <f>H296</f>
        <v>0</v>
      </c>
    </row>
    <row r="295" spans="1:8" s="37" customFormat="1" ht="21.75" customHeight="1">
      <c r="A295" s="27"/>
      <c r="B295" s="28"/>
      <c r="C295" s="28"/>
      <c r="D295" s="28"/>
      <c r="E295" s="29" t="s">
        <v>28</v>
      </c>
      <c r="F295" s="30"/>
      <c r="G295" s="38"/>
      <c r="H295" s="39"/>
    </row>
    <row r="296" spans="1:8" ht="29.25" customHeight="1">
      <c r="A296" s="27">
        <v>3081</v>
      </c>
      <c r="B296" s="40" t="s">
        <v>201</v>
      </c>
      <c r="C296" s="40" t="s">
        <v>19</v>
      </c>
      <c r="D296" s="40" t="s">
        <v>12</v>
      </c>
      <c r="E296" s="29" t="s">
        <v>212</v>
      </c>
      <c r="F296" s="30">
        <f>G296+H296</f>
        <v>0</v>
      </c>
      <c r="G296" s="30"/>
      <c r="H296" s="31"/>
    </row>
    <row r="297" spans="1:8" s="37" customFormat="1" ht="19.5" customHeight="1">
      <c r="A297" s="27"/>
      <c r="B297" s="28"/>
      <c r="C297" s="28"/>
      <c r="D297" s="28"/>
      <c r="E297" s="29" t="s">
        <v>28</v>
      </c>
      <c r="F297" s="30"/>
      <c r="G297" s="38"/>
      <c r="H297" s="39"/>
    </row>
    <row r="298" spans="1:8" ht="19.5" customHeight="1">
      <c r="A298" s="27">
        <v>3090</v>
      </c>
      <c r="B298" s="28" t="s">
        <v>201</v>
      </c>
      <c r="C298" s="28" t="s">
        <v>118</v>
      </c>
      <c r="D298" s="28" t="s">
        <v>24</v>
      </c>
      <c r="E298" s="42" t="s">
        <v>213</v>
      </c>
      <c r="F298" s="30">
        <f>G298+H298</f>
        <v>0</v>
      </c>
      <c r="G298" s="30">
        <f>G300+G301</f>
        <v>0</v>
      </c>
      <c r="H298" s="31">
        <f>H300+H301</f>
        <v>0</v>
      </c>
    </row>
    <row r="299" spans="1:8" s="37" customFormat="1" ht="19.5" customHeight="1">
      <c r="A299" s="27"/>
      <c r="B299" s="28"/>
      <c r="C299" s="28"/>
      <c r="D299" s="28"/>
      <c r="E299" s="29" t="s">
        <v>28</v>
      </c>
      <c r="F299" s="30"/>
      <c r="G299" s="38"/>
      <c r="H299" s="39"/>
    </row>
    <row r="300" spans="1:8" ht="19.5" customHeight="1">
      <c r="A300" s="27">
        <v>3091</v>
      </c>
      <c r="B300" s="40" t="s">
        <v>201</v>
      </c>
      <c r="C300" s="40" t="s">
        <v>118</v>
      </c>
      <c r="D300" s="40" t="s">
        <v>12</v>
      </c>
      <c r="E300" s="29" t="s">
        <v>213</v>
      </c>
      <c r="F300" s="30">
        <f>G300+H300</f>
        <v>0</v>
      </c>
      <c r="G300" s="30"/>
      <c r="H300" s="31"/>
    </row>
    <row r="301" spans="1:8" ht="41.25" customHeight="1">
      <c r="A301" s="27">
        <v>3092</v>
      </c>
      <c r="B301" s="40" t="s">
        <v>201</v>
      </c>
      <c r="C301" s="40" t="s">
        <v>118</v>
      </c>
      <c r="D301" s="40" t="s">
        <v>13</v>
      </c>
      <c r="E301" s="29" t="s">
        <v>214</v>
      </c>
      <c r="F301" s="30">
        <f>G301+H301</f>
        <v>0</v>
      </c>
      <c r="G301" s="30"/>
      <c r="H301" s="31"/>
    </row>
    <row r="302" spans="1:8" s="26" customFormat="1" ht="41.25" customHeight="1">
      <c r="A302" s="21">
        <v>3100</v>
      </c>
      <c r="B302" s="22" t="s">
        <v>215</v>
      </c>
      <c r="C302" s="22" t="s">
        <v>24</v>
      </c>
      <c r="D302" s="22" t="s">
        <v>24</v>
      </c>
      <c r="E302" s="60" t="s">
        <v>216</v>
      </c>
      <c r="F302" s="45">
        <f>F304</f>
        <v>123812.7</v>
      </c>
      <c r="G302" s="45">
        <f t="shared" ref="G302:H302" si="4">G304</f>
        <v>123812.7</v>
      </c>
      <c r="H302" s="46">
        <f t="shared" si="4"/>
        <v>0</v>
      </c>
    </row>
    <row r="303" spans="1:8" ht="18" customHeight="1">
      <c r="A303" s="27"/>
      <c r="B303" s="28"/>
      <c r="C303" s="28"/>
      <c r="D303" s="28"/>
      <c r="E303" s="29" t="s">
        <v>26</v>
      </c>
      <c r="F303" s="30"/>
      <c r="G303" s="30"/>
      <c r="H303" s="31"/>
    </row>
    <row r="304" spans="1:8" ht="18" customHeight="1">
      <c r="A304" s="27">
        <v>3110</v>
      </c>
      <c r="B304" s="61" t="s">
        <v>215</v>
      </c>
      <c r="C304" s="61" t="s">
        <v>12</v>
      </c>
      <c r="D304" s="61" t="s">
        <v>24</v>
      </c>
      <c r="E304" s="57" t="s">
        <v>217</v>
      </c>
      <c r="F304" s="30">
        <f>G304+H304-F136</f>
        <v>123812.7</v>
      </c>
      <c r="G304" s="30">
        <f>G306</f>
        <v>123812.7</v>
      </c>
      <c r="H304" s="31">
        <f>H306</f>
        <v>0</v>
      </c>
    </row>
    <row r="305" spans="1:8" s="37" customFormat="1" ht="18" customHeight="1">
      <c r="A305" s="27"/>
      <c r="B305" s="28"/>
      <c r="C305" s="28"/>
      <c r="D305" s="28"/>
      <c r="E305" s="29" t="s">
        <v>28</v>
      </c>
      <c r="F305" s="30"/>
      <c r="G305" s="38"/>
      <c r="H305" s="39"/>
    </row>
    <row r="306" spans="1:8" ht="18" customHeight="1">
      <c r="A306" s="27">
        <v>3112</v>
      </c>
      <c r="B306" s="61" t="s">
        <v>215</v>
      </c>
      <c r="C306" s="61" t="s">
        <v>12</v>
      </c>
      <c r="D306" s="61" t="s">
        <v>13</v>
      </c>
      <c r="E306" s="58" t="s">
        <v>218</v>
      </c>
      <c r="F306" s="30">
        <f>G306+H306-F136</f>
        <v>123812.7</v>
      </c>
      <c r="G306" s="30">
        <f>[2]hat6!G910</f>
        <v>123812.7</v>
      </c>
      <c r="H306" s="30"/>
    </row>
    <row r="307" spans="1:8" ht="41.25" customHeight="1">
      <c r="G307" s="67"/>
      <c r="H307" s="68"/>
    </row>
    <row r="308" spans="1:8" ht="41.25" customHeight="1">
      <c r="G308" s="67"/>
      <c r="H308" s="68"/>
    </row>
    <row r="309" spans="1:8" ht="41.25" customHeight="1">
      <c r="G309" s="67"/>
      <c r="H309" s="68"/>
    </row>
    <row r="310" spans="1:8" ht="41.25" customHeight="1">
      <c r="G310" s="67"/>
      <c r="H310" s="68"/>
    </row>
    <row r="311" spans="1:8" ht="41.25" customHeight="1">
      <c r="G311" s="67"/>
      <c r="H311" s="68"/>
    </row>
    <row r="312" spans="1:8" ht="41.25" customHeight="1">
      <c r="G312" s="67"/>
      <c r="H312" s="68"/>
    </row>
    <row r="313" spans="1:8" ht="41.25" customHeight="1">
      <c r="G313" s="67"/>
      <c r="H313" s="68"/>
    </row>
    <row r="314" spans="1:8" ht="41.25" customHeight="1">
      <c r="G314" s="67"/>
      <c r="H314" s="68"/>
    </row>
    <row r="315" spans="1:8" ht="41.25" customHeight="1">
      <c r="G315" s="67"/>
      <c r="H315" s="68"/>
    </row>
    <row r="316" spans="1:8" ht="41.25" customHeight="1">
      <c r="G316" s="67"/>
      <c r="H316" s="68"/>
    </row>
    <row r="317" spans="1:8" ht="41.25" customHeight="1">
      <c r="G317" s="67"/>
      <c r="H317" s="68"/>
    </row>
    <row r="318" spans="1:8" ht="41.25" customHeight="1">
      <c r="G318" s="67"/>
      <c r="H318" s="68"/>
    </row>
    <row r="319" spans="1:8" ht="41.25" customHeight="1">
      <c r="G319" s="67"/>
      <c r="H319" s="68"/>
    </row>
    <row r="320" spans="1:8" ht="41.25" customHeight="1">
      <c r="G320" s="67"/>
      <c r="H320" s="68"/>
    </row>
    <row r="321" spans="7:8" ht="41.25" customHeight="1">
      <c r="G321" s="67"/>
      <c r="H321" s="68"/>
    </row>
    <row r="322" spans="7:8" ht="41.25" customHeight="1">
      <c r="G322" s="67"/>
      <c r="H322" s="68"/>
    </row>
    <row r="323" spans="7:8" ht="41.25" customHeight="1">
      <c r="G323" s="67"/>
      <c r="H323" s="68"/>
    </row>
    <row r="324" spans="7:8" ht="41.25" customHeight="1">
      <c r="G324" s="67"/>
      <c r="H324" s="68"/>
    </row>
    <row r="325" spans="7:8" ht="41.25" customHeight="1">
      <c r="G325" s="67"/>
      <c r="H325" s="68"/>
    </row>
    <row r="326" spans="7:8" ht="41.25" customHeight="1">
      <c r="G326" s="67"/>
      <c r="H326" s="68"/>
    </row>
    <row r="327" spans="7:8" ht="41.25" customHeight="1">
      <c r="G327" s="67"/>
      <c r="H327" s="68"/>
    </row>
    <row r="328" spans="7:8" ht="41.25" customHeight="1">
      <c r="G328" s="67"/>
      <c r="H328" s="68"/>
    </row>
  </sheetData>
  <mergeCells count="10">
    <mergeCell ref="A1:H1"/>
    <mergeCell ref="A2:H2"/>
    <mergeCell ref="F3:H3"/>
    <mergeCell ref="A4:A5"/>
    <mergeCell ref="B4:B5"/>
    <mergeCell ref="C4:C5"/>
    <mergeCell ref="D4:D5"/>
    <mergeCell ref="E4:E5"/>
    <mergeCell ref="F4:F5"/>
    <mergeCell ref="G4:H4"/>
  </mergeCells>
  <pageMargins left="0" right="0" top="0" bottom="0" header="0" footer="0"/>
  <pageSetup paperSize="9" scale="8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hat2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2023-11-15T06:10:33Z</dcterms:modified>
</cp:coreProperties>
</file>